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list'!$F$4</definedName>
    <definedName name="MJ">'Krycí list'!$G$4</definedName>
    <definedName name="Mont">Rekapitulace!$H$19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Položky!$A$1:$G$86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Rekapitulace!$E$24</definedName>
    <definedName name="VRNnazev">Rekapitulace!$A$24</definedName>
    <definedName name="VRNproc">Rekapitulace!$F$24</definedName>
    <definedName name="VRNzakl">Rekapitulace!$G$24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85" i="3" l="1"/>
  <c r="BD85" i="3"/>
  <c r="BC85" i="3"/>
  <c r="BA85" i="3"/>
  <c r="G85" i="3"/>
  <c r="BB85" i="3" s="1"/>
  <c r="BE84" i="3"/>
  <c r="BD84" i="3"/>
  <c r="BC84" i="3"/>
  <c r="BB84" i="3"/>
  <c r="BA84" i="3"/>
  <c r="G84" i="3"/>
  <c r="BE83" i="3"/>
  <c r="BD83" i="3"/>
  <c r="BC83" i="3"/>
  <c r="BA83" i="3"/>
  <c r="G83" i="3"/>
  <c r="BB83" i="3" s="1"/>
  <c r="BE82" i="3"/>
  <c r="BD82" i="3"/>
  <c r="BC82" i="3"/>
  <c r="BB82" i="3"/>
  <c r="BA82" i="3"/>
  <c r="G82" i="3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E86" i="3" s="1"/>
  <c r="I18" i="2" s="1"/>
  <c r="BD78" i="3"/>
  <c r="BC78" i="3"/>
  <c r="BA78" i="3"/>
  <c r="G78" i="3"/>
  <c r="BB78" i="3" s="1"/>
  <c r="BE77" i="3"/>
  <c r="BD77" i="3"/>
  <c r="BC77" i="3"/>
  <c r="BA77" i="3"/>
  <c r="G77" i="3"/>
  <c r="BB77" i="3" s="1"/>
  <c r="B18" i="2"/>
  <c r="A18" i="2"/>
  <c r="C86" i="3"/>
  <c r="BE74" i="3"/>
  <c r="BD74" i="3"/>
  <c r="BD75" i="3" s="1"/>
  <c r="H17" i="2" s="1"/>
  <c r="BC74" i="3"/>
  <c r="BC75" i="3" s="1"/>
  <c r="G17" i="2" s="1"/>
  <c r="BA74" i="3"/>
  <c r="BA75" i="3" s="1"/>
  <c r="E17" i="2" s="1"/>
  <c r="G74" i="3"/>
  <c r="G75" i="3" s="1"/>
  <c r="B17" i="2"/>
  <c r="A17" i="2"/>
  <c r="BE75" i="3"/>
  <c r="I17" i="2" s="1"/>
  <c r="C75" i="3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B66" i="3"/>
  <c r="BA66" i="3"/>
  <c r="G66" i="3"/>
  <c r="BE65" i="3"/>
  <c r="BD65" i="3"/>
  <c r="BC65" i="3"/>
  <c r="BA65" i="3"/>
  <c r="G65" i="3"/>
  <c r="BB65" i="3" s="1"/>
  <c r="BE64" i="3"/>
  <c r="BE72" i="3" s="1"/>
  <c r="I16" i="2" s="1"/>
  <c r="BD64" i="3"/>
  <c r="BC64" i="3"/>
  <c r="BB64" i="3"/>
  <c r="BA64" i="3"/>
  <c r="G64" i="3"/>
  <c r="BE63" i="3"/>
  <c r="BD63" i="3"/>
  <c r="BC63" i="3"/>
  <c r="BC72" i="3" s="1"/>
  <c r="G16" i="2" s="1"/>
  <c r="BA63" i="3"/>
  <c r="G63" i="3"/>
  <c r="BB63" i="3" s="1"/>
  <c r="BE62" i="3"/>
  <c r="BD62" i="3"/>
  <c r="BC62" i="3"/>
  <c r="BA62" i="3"/>
  <c r="G62" i="3"/>
  <c r="G72" i="3" s="1"/>
  <c r="B16" i="2"/>
  <c r="A16" i="2"/>
  <c r="C72" i="3"/>
  <c r="BE59" i="3"/>
  <c r="BE60" i="3" s="1"/>
  <c r="I15" i="2" s="1"/>
  <c r="BD59" i="3"/>
  <c r="BD60" i="3" s="1"/>
  <c r="H15" i="2" s="1"/>
  <c r="BC59" i="3"/>
  <c r="BC60" i="3" s="1"/>
  <c r="G15" i="2" s="1"/>
  <c r="BB59" i="3"/>
  <c r="BB60" i="3" s="1"/>
  <c r="F15" i="2" s="1"/>
  <c r="BA59" i="3"/>
  <c r="G59" i="3"/>
  <c r="B15" i="2"/>
  <c r="A15" i="2"/>
  <c r="BA60" i="3"/>
  <c r="E15" i="2" s="1"/>
  <c r="G60" i="3"/>
  <c r="C60" i="3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C57" i="3" s="1"/>
  <c r="G14" i="2" s="1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14" i="2"/>
  <c r="A14" i="2"/>
  <c r="C57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C45" i="3" s="1"/>
  <c r="G13" i="2" s="1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13" i="2"/>
  <c r="A13" i="2"/>
  <c r="C45" i="3"/>
  <c r="BE35" i="3"/>
  <c r="BD35" i="3"/>
  <c r="BC35" i="3"/>
  <c r="BB35" i="3"/>
  <c r="G35" i="3"/>
  <c r="BA35" i="3" s="1"/>
  <c r="BE34" i="3"/>
  <c r="BD34" i="3"/>
  <c r="BD36" i="3" s="1"/>
  <c r="H12" i="2" s="1"/>
  <c r="BC34" i="3"/>
  <c r="BC36" i="3" s="1"/>
  <c r="G12" i="2" s="1"/>
  <c r="BB34" i="3"/>
  <c r="BB36" i="3" s="1"/>
  <c r="F12" i="2" s="1"/>
  <c r="G34" i="3"/>
  <c r="G36" i="3" s="1"/>
  <c r="B12" i="2"/>
  <c r="A12" i="2"/>
  <c r="BE36" i="3"/>
  <c r="I12" i="2" s="1"/>
  <c r="C36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A32" i="3" s="1"/>
  <c r="E11" i="2" s="1"/>
  <c r="B11" i="2"/>
  <c r="A11" i="2"/>
  <c r="BD32" i="3"/>
  <c r="H11" i="2" s="1"/>
  <c r="BC32" i="3"/>
  <c r="G11" i="2" s="1"/>
  <c r="C32" i="3"/>
  <c r="BE26" i="3"/>
  <c r="BD26" i="3"/>
  <c r="BC26" i="3"/>
  <c r="BB26" i="3"/>
  <c r="G26" i="3"/>
  <c r="BA26" i="3" s="1"/>
  <c r="BE25" i="3"/>
  <c r="BE27" i="3" s="1"/>
  <c r="I10" i="2" s="1"/>
  <c r="BD25" i="3"/>
  <c r="BD27" i="3" s="1"/>
  <c r="H10" i="2" s="1"/>
  <c r="BC25" i="3"/>
  <c r="BC27" i="3" s="1"/>
  <c r="G10" i="2" s="1"/>
  <c r="BB25" i="3"/>
  <c r="BB27" i="3" s="1"/>
  <c r="F10" i="2" s="1"/>
  <c r="G25" i="3"/>
  <c r="BA25" i="3" s="1"/>
  <c r="B10" i="2"/>
  <c r="A10" i="2"/>
  <c r="C27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BA19" i="3"/>
  <c r="G19" i="3"/>
  <c r="B9" i="2"/>
  <c r="A9" i="2"/>
  <c r="BC23" i="3"/>
  <c r="G9" i="2" s="1"/>
  <c r="C23" i="3"/>
  <c r="BE16" i="3"/>
  <c r="BE17" i="3" s="1"/>
  <c r="I8" i="2" s="1"/>
  <c r="BD16" i="3"/>
  <c r="BD17" i="3" s="1"/>
  <c r="H8" i="2" s="1"/>
  <c r="BC16" i="3"/>
  <c r="BC17" i="3" s="1"/>
  <c r="G8" i="2" s="1"/>
  <c r="BB16" i="3"/>
  <c r="BB17" i="3" s="1"/>
  <c r="F8" i="2" s="1"/>
  <c r="G16" i="3"/>
  <c r="BA16" i="3" s="1"/>
  <c r="BA17" i="3" s="1"/>
  <c r="E8" i="2" s="1"/>
  <c r="B8" i="2"/>
  <c r="A8" i="2"/>
  <c r="G17" i="3"/>
  <c r="C17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BA9" i="3"/>
  <c r="G9" i="3"/>
  <c r="BE8" i="3"/>
  <c r="BD8" i="3"/>
  <c r="BC8" i="3"/>
  <c r="BB8" i="3"/>
  <c r="G8" i="3"/>
  <c r="B7" i="2"/>
  <c r="A7" i="2"/>
  <c r="C14" i="3"/>
  <c r="C4" i="3"/>
  <c r="F3" i="3"/>
  <c r="C3" i="3"/>
  <c r="H25" i="2"/>
  <c r="G22" i="1" s="1"/>
  <c r="G21" i="1" s="1"/>
  <c r="G24" i="2"/>
  <c r="I24" i="2" s="1"/>
  <c r="C2" i="2"/>
  <c r="C1" i="2"/>
  <c r="F33" i="1"/>
  <c r="F31" i="1"/>
  <c r="G8" i="1"/>
  <c r="F34" i="1" l="1"/>
  <c r="BD14" i="3"/>
  <c r="H7" i="2" s="1"/>
  <c r="BE14" i="3"/>
  <c r="I7" i="2" s="1"/>
  <c r="BE23" i="3"/>
  <c r="I9" i="2" s="1"/>
  <c r="G45" i="3"/>
  <c r="G57" i="3"/>
  <c r="BD86" i="3"/>
  <c r="H18" i="2" s="1"/>
  <c r="BA86" i="3"/>
  <c r="E18" i="2" s="1"/>
  <c r="BB62" i="3"/>
  <c r="BB72" i="3" s="1"/>
  <c r="F16" i="2" s="1"/>
  <c r="F19" i="2" s="1"/>
  <c r="C17" i="1" s="1"/>
  <c r="BC86" i="3"/>
  <c r="G18" i="2" s="1"/>
  <c r="BC14" i="3"/>
  <c r="G7" i="2" s="1"/>
  <c r="G23" i="3"/>
  <c r="BE32" i="3"/>
  <c r="I11" i="2" s="1"/>
  <c r="BB45" i="3"/>
  <c r="F13" i="2" s="1"/>
  <c r="BB57" i="3"/>
  <c r="F14" i="2" s="1"/>
  <c r="BD72" i="3"/>
  <c r="H16" i="2" s="1"/>
  <c r="BB14" i="3"/>
  <c r="F7" i="2" s="1"/>
  <c r="BA72" i="3"/>
  <c r="E16" i="2" s="1"/>
  <c r="BB23" i="3"/>
  <c r="F9" i="2" s="1"/>
  <c r="BA34" i="3"/>
  <c r="BA36" i="3" s="1"/>
  <c r="E12" i="2" s="1"/>
  <c r="BD45" i="3"/>
  <c r="H13" i="2" s="1"/>
  <c r="BD57" i="3"/>
  <c r="H14" i="2" s="1"/>
  <c r="G32" i="3"/>
  <c r="G14" i="3"/>
  <c r="BD23" i="3"/>
  <c r="H9" i="2" s="1"/>
  <c r="H19" i="2" s="1"/>
  <c r="C15" i="1" s="1"/>
  <c r="BB32" i="3"/>
  <c r="F11" i="2" s="1"/>
  <c r="BE45" i="3"/>
  <c r="I13" i="2" s="1"/>
  <c r="BE57" i="3"/>
  <c r="I14" i="2" s="1"/>
  <c r="I19" i="2"/>
  <c r="C20" i="1" s="1"/>
  <c r="G19" i="2"/>
  <c r="C14" i="1" s="1"/>
  <c r="BA23" i="3"/>
  <c r="E9" i="2" s="1"/>
  <c r="BA27" i="3"/>
  <c r="E10" i="2" s="1"/>
  <c r="BB86" i="3"/>
  <c r="F18" i="2" s="1"/>
  <c r="G27" i="3"/>
  <c r="BA8" i="3"/>
  <c r="BA14" i="3" s="1"/>
  <c r="E7" i="2" s="1"/>
  <c r="BA38" i="3"/>
  <c r="BA45" i="3" s="1"/>
  <c r="E13" i="2" s="1"/>
  <c r="BA47" i="3"/>
  <c r="BA57" i="3" s="1"/>
  <c r="E14" i="2" s="1"/>
  <c r="BB74" i="3"/>
  <c r="BB75" i="3" s="1"/>
  <c r="F17" i="2" s="1"/>
  <c r="G86" i="3"/>
  <c r="E19" i="2" l="1"/>
  <c r="C16" i="1" s="1"/>
  <c r="C18" i="1" s="1"/>
  <c r="C21" i="1" s="1"/>
  <c r="C22" i="1" s="1"/>
</calcChain>
</file>

<file path=xl/sharedStrings.xml><?xml version="1.0" encoding="utf-8"?>
<sst xmlns="http://schemas.openxmlformats.org/spreadsheetml/2006/main" count="308" uniqueCount="210">
  <si>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</si>
  <si>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</si>
  <si>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</si>
  <si>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</si>
  <si>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</si>
  <si>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</si>
  <si>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</si>
  <si>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</si>
  <si>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</si>
  <si>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</si>
  <si>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</si>
  <si>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</si>
  <si>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</si>
  <si>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</si>
  <si>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</si>
  <si>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</si>
  <si>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</si>
  <si>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</si>
  <si>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</si>
  <si>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</si>
  <si>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</si>
  <si>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</si>
  <si>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</si>
  <si>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</si>
  <si>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</si>
  <si>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</si>
  <si>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</si>
  <si>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</si>
  <si>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</si>
  <si>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</si>
  <si>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</si>
  <si>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</si>
  <si>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</si>
  <si>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</si>
  <si>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</si>
  <si>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</si>
  <si>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</si>
  <si>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</si>
  <si>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</si>
  <si>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</si>
  <si>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</si>
  <si>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</si>
  <si>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</si>
  <si>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</si>
  <si>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</si>
  <si>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</si>
  <si>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</si>
  <si>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</si>
  <si>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</si>
  <si>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</si>
  <si>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</si>
  <si>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</si>
  <si>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</si>
  <si>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</si>
  <si>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</si>
  <si>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</si>
  <si>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</si>
  <si>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</si>
  <si>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</si>
  <si>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</si>
  <si>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</si>
  <si>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</si>
  <si>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</si>
  <si>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</si>
  <si>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</si>
  <si>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</si>
  <si>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</si>
  <si>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ARABSKÁ STAVEBNÍ ÚPRAVY</t>
  </si>
  <si>
    <t>BLOK A,B,C,D</t>
  </si>
  <si>
    <t>3</t>
  </si>
  <si>
    <t>Svislé a kompletní konstrukce</t>
  </si>
  <si>
    <t>319 20-2321.R00</t>
  </si>
  <si>
    <t xml:space="preserve">Vyrovnání povrchu zdiva přizděním do tl. 8 cm </t>
  </si>
  <si>
    <t>m2</t>
  </si>
  <si>
    <t>349 23-1811.R00</t>
  </si>
  <si>
    <t xml:space="preserve">Přizdívka ostění s ozubem z cihel, kapsy do 15 cm </t>
  </si>
  <si>
    <t>317 94-4313.R00</t>
  </si>
  <si>
    <t xml:space="preserve">Válcované nosníky č.14-22 osazené do otvorů </t>
  </si>
  <si>
    <t>t</t>
  </si>
  <si>
    <t>346 24-4371.R00</t>
  </si>
  <si>
    <t>Zazdívka rýh, potrubí, kapes cihlami tl. 14 cm obezdívka instal.prvků wc</t>
  </si>
  <si>
    <t>340 20-0010.RAA</t>
  </si>
  <si>
    <t>Příčka do stávajícího objektu, bez omítky tl.10 cm, cihly plné, vysekání kapes pro zavázání</t>
  </si>
  <si>
    <t>342 26-1112.RT3</t>
  </si>
  <si>
    <t>Příčka sádrokarton. ocel.kce, 1x oplášť. tl.100 mm desky standard impreg. tl. 12,5 mm, Orsil tl. 5 cm</t>
  </si>
  <si>
    <t>4</t>
  </si>
  <si>
    <t>Vodorovné konstrukce</t>
  </si>
  <si>
    <t>413 20-0011.RAA</t>
  </si>
  <si>
    <t>Dodatečné osazení válcovaných nosníků vysekání kapes, I č. 18, zazdívka zhlaví</t>
  </si>
  <si>
    <t>m</t>
  </si>
  <si>
    <t>61</t>
  </si>
  <si>
    <t>Upravy povrchů vnitřní</t>
  </si>
  <si>
    <t>615 48-1111.R00</t>
  </si>
  <si>
    <t xml:space="preserve">Potažení válc.nosníků rabic.pletivem a postřik MC </t>
  </si>
  <si>
    <t>611 42-0016.RAA</t>
  </si>
  <si>
    <t>Omítka stropů vnitřní vápenocemetová štuková montáž a demontáž pomocného lešení</t>
  </si>
  <si>
    <t>612 42-0010.RAA</t>
  </si>
  <si>
    <t>Omítka stěn vnitřní vápenocementová hrubá zatřená montáž a demontáž pomocného lešení</t>
  </si>
  <si>
    <t>612 42-0016.RAA</t>
  </si>
  <si>
    <t>Omítka stěn vnitřní vápenocementová štuková montáž a demontáž pomocného lešení</t>
  </si>
  <si>
    <t>63</t>
  </si>
  <si>
    <t>Podlahy a podlahové konstrukce</t>
  </si>
  <si>
    <t>631 31-3611.RT6</t>
  </si>
  <si>
    <t>Mazanina betonová tl. 8 - 12 cm C 16/20  (B 20) s polypropylénovýmii vlákny 0,6 kg / m3</t>
  </si>
  <si>
    <t>m3</t>
  </si>
  <si>
    <t>632 41-1104.R99</t>
  </si>
  <si>
    <t xml:space="preserve">Vyrovnávací stěrka ruční zprac. tl.4 mm </t>
  </si>
  <si>
    <t>64</t>
  </si>
  <si>
    <t>Výplně otvorů</t>
  </si>
  <si>
    <t>641 95-2211.R00</t>
  </si>
  <si>
    <t xml:space="preserve">Osazení rámů okenních dřevěných, plocha do 2,5 m2 </t>
  </si>
  <si>
    <t>kus</t>
  </si>
  <si>
    <t>642 94-4121.R00</t>
  </si>
  <si>
    <t xml:space="preserve">Osazení ocelových zárubní dodatečně do 2,5 m2. </t>
  </si>
  <si>
    <t>642 94-2212.R00</t>
  </si>
  <si>
    <t xml:space="preserve">Osazení zárubně do sádrokarton. příčky tl. 100 mm </t>
  </si>
  <si>
    <t>95</t>
  </si>
  <si>
    <t>Dokončovací kce na pozem.stav.</t>
  </si>
  <si>
    <t>952 90-1110.R00</t>
  </si>
  <si>
    <t xml:space="preserve">Čištění mytím vnějších ploch oken a dveří </t>
  </si>
  <si>
    <t>952 90-2110.R00</t>
  </si>
  <si>
    <t xml:space="preserve">Čištění zametáním v místnostech a chodbách </t>
  </si>
  <si>
    <t>96</t>
  </si>
  <si>
    <t>Bourání konstrukcí</t>
  </si>
  <si>
    <t>962 03-1133.R00</t>
  </si>
  <si>
    <t xml:space="preserve">Bourání příček cihelných tl. 15 cm </t>
  </si>
  <si>
    <t>965 04-2131.R00</t>
  </si>
  <si>
    <t xml:space="preserve">Bourání mazanin betonových  tl. 10 cm, pl. 4 m2 </t>
  </si>
  <si>
    <t>967 03-1132.R00</t>
  </si>
  <si>
    <t xml:space="preserve">Přisekání rovných ostění cihelných na MVC </t>
  </si>
  <si>
    <t>968 06-1125.R00</t>
  </si>
  <si>
    <t xml:space="preserve">Vyvěšení dřevěných dveřních křídel pl. do 2 m2 </t>
  </si>
  <si>
    <t>968 07-2455.R00</t>
  </si>
  <si>
    <t xml:space="preserve">Vybourání kovových dveřních zárubní pl. do 2 m2 </t>
  </si>
  <si>
    <t>965 08-1713.R00</t>
  </si>
  <si>
    <t xml:space="preserve">Bourání dlaždic keramických tl. 1 cm, nad 1 m2 </t>
  </si>
  <si>
    <t>962 04-2321.R00</t>
  </si>
  <si>
    <t xml:space="preserve">Bourání zdiva nadzákladového z betonu prostého </t>
  </si>
  <si>
    <t>97</t>
  </si>
  <si>
    <t>Prorážení otvorů</t>
  </si>
  <si>
    <t>978 01-3191.R00</t>
  </si>
  <si>
    <t xml:space="preserve">Otlučení omítek vnitřních stěn v rozsahu do 100 % </t>
  </si>
  <si>
    <t>978 05-9531.R00</t>
  </si>
  <si>
    <t xml:space="preserve">Odsekání vnitřních obkladů stěn nad 2 m2 </t>
  </si>
  <si>
    <t>979 01-1211.R00</t>
  </si>
  <si>
    <t xml:space="preserve">Svislá doprava suti a vybour. hmot za 2.NP nošením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</si>
  <si>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</si>
  <si>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</si>
  <si>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</si>
  <si>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</si>
  <si>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</si>
  <si>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</si>
  <si>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</si>
  <si>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</si>
  <si>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98-1101.R00</t>
  </si>
  <si>
    <t xml:space="preserve">Kontejner, suť bez příměsí, odvoz a likvidace, 3 t </t>
  </si>
  <si>
    <t>979 99-9998.R00</t>
  </si>
  <si>
    <t xml:space="preserve">Poplatek za skládku suti 5% příměsí - </t>
  </si>
  <si>
    <t>979 99-9999.R99</t>
  </si>
  <si>
    <t xml:space="preserve">Poplatek za skladku smíšený odpad </t>
  </si>
  <si>
    <t>711</t>
  </si>
  <si>
    <t>Izolace proti vodě</t>
  </si>
  <si>
    <t>711 21-2122.R00</t>
  </si>
  <si>
    <t>Stěrka hydroizolační  vlhkosti silikát. sprchové kouty</t>
  </si>
  <si>
    <t>766</t>
  </si>
  <si>
    <t>Konstrukce truhlářské</t>
  </si>
  <si>
    <t>766 62-1263.R00</t>
  </si>
  <si>
    <t>Okna komplet. jednoduchá do rámů pl. do 1,5 m2 nadsvětlík</t>
  </si>
  <si>
    <t>766 62-1263.R99</t>
  </si>
  <si>
    <t>DOD nadsvětlík 900X600mm, pevný, rám 70x40mm SM , email bílý, zaskl.lišta, sklo 3 mm průhledné</t>
  </si>
  <si>
    <t>595-90879.A</t>
  </si>
  <si>
    <t xml:space="preserve">Zárubeň pro sádrokarton   900/100 </t>
  </si>
  <si>
    <t>553-30306</t>
  </si>
  <si>
    <t xml:space="preserve">Zárubeň ocelová    800x1970x95  do zdiva </t>
  </si>
  <si>
    <t>766 66-1112.R00</t>
  </si>
  <si>
    <t xml:space="preserve">Montáž dveří do zárubně,otevíravých 1kř.do 0,8 m </t>
  </si>
  <si>
    <t>549-14585</t>
  </si>
  <si>
    <t xml:space="preserve">Kliky se štítem </t>
  </si>
  <si>
    <t>766 66-9921.R99</t>
  </si>
  <si>
    <t xml:space="preserve">zámek dveřní </t>
  </si>
  <si>
    <t>611-61725</t>
  </si>
  <si>
    <t>Dveře vnitřní hladké plné 1kř. 90x197 cm dýha dub T3</t>
  </si>
  <si>
    <t>611-61721</t>
  </si>
  <si>
    <t xml:space="preserve">Dveře vnitřní hladké plné 1kř. 80x197 cm dýha dub </t>
  </si>
  <si>
    <t>611-61713</t>
  </si>
  <si>
    <t xml:space="preserve">Dveře vnitřní hladké plné 1kř. 60x197 cm dýha dub </t>
  </si>
  <si>
    <t>767</t>
  </si>
  <si>
    <t>Konstrukce zámečnické</t>
  </si>
  <si>
    <t>767 58-7001.R00</t>
  </si>
  <si>
    <t xml:space="preserve">Podhledy Thermatex, rošt, kazety 60 x 60 cm </t>
  </si>
  <si>
    <t>771</t>
  </si>
  <si>
    <t>Podlahy z dlaždic a obklady</t>
  </si>
  <si>
    <t>771 57-5107.RT2</t>
  </si>
  <si>
    <t xml:space="preserve">Montáž podlah keram.,režné hladké, tmel, 20x20 cm </t>
  </si>
  <si>
    <t>771 57-8011.RT2</t>
  </si>
  <si>
    <t xml:space="preserve">Spára podlaha - stěna, silikonem </t>
  </si>
  <si>
    <t>771 57-9792.R00</t>
  </si>
  <si>
    <t xml:space="preserve">Příplatek za podlahy keram.v omezeném prostoru </t>
  </si>
  <si>
    <t>771 57-9795.RT2</t>
  </si>
  <si>
    <t xml:space="preserve">Příplatek za spárování vodotěsnou hmotou - plošně </t>
  </si>
  <si>
    <t>597-64202xx</t>
  </si>
  <si>
    <t xml:space="preserve">Dlažba  matná, slinutá, protiskluzná 200x200x9 mm </t>
  </si>
  <si>
    <t>597-60100.Axx</t>
  </si>
  <si>
    <t xml:space="preserve">Lišta rohová plastová na obklad ukončovací 6 mm </t>
  </si>
  <si>
    <t>597-81365.8xx</t>
  </si>
  <si>
    <t xml:space="preserve">Obkládačka  14,8x19,8 šedá lesk </t>
  </si>
  <si>
    <t>998 77-1101.R00</t>
  </si>
  <si>
    <t xml:space="preserve">Přesun hmot pro podlahy z dlaždic, výšky do 6 m </t>
  </si>
  <si>
    <t>597-81367.7xx</t>
  </si>
  <si>
    <t xml:space="preserve">Listela  19,8x1,2 červená lesk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</si>
</sst>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A24" sqref="A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2" t="s">
        <v>5</v>
      </c>
      <c r="B1" s="183"/>
      <c r="C1" s="69" t="str">
        <f>CONCATENATE(cislostavby," ",nazevstavby)</f>
        <v xml:space="preserve"> ČŠI ARABSKÁ STAVEBNÍ ÚPRAVY</v>
      </c>
      <c r="D1" s="70"/>
      <c r="E1" s="71"/>
      <c r="F1" s="70"/>
      <c r="G1" s="72"/>
      <c r="H1" s="73"/>
      <c r="I1" s="74"/>
    </row>
    <row r="2" spans="1:9" ht="13.5" thickBot="1" x14ac:dyDescent="0.25">
      <c r="A2" s="184" t="s">
        <v>1</v>
      </c>
      <c r="B2" s="185"/>
      <c r="C2" s="75" t="str">
        <f>CONCATENATE(cisloobjektu," ",nazevobjektu)</f>
        <v xml:space="preserve"> BLOK A,B,C,D</v>
      </c>
      <c r="D2" s="76"/>
      <c r="E2" s="77"/>
      <c r="F2" s="76"/>
      <c r="G2" s="186"/>
      <c r="H2" s="186"/>
      <c r="I2" s="187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1" t="str">
        <f>Položky!B7</f>
        <v>3</v>
      </c>
      <c r="B7" s="86" t="str">
        <f>Položky!C7</f>
        <v>Svislé a kompletní konstrukce</v>
      </c>
      <c r="C7" s="87"/>
      <c r="D7" s="88"/>
      <c r="E7" s="172">
        <f>Položky!BA14</f>
        <v>0</v>
      </c>
      <c r="F7" s="173">
        <f>Položky!BB14</f>
        <v>0</v>
      </c>
      <c r="G7" s="173">
        <f>Položky!BC14</f>
        <v>0</v>
      </c>
      <c r="H7" s="173">
        <f>Položky!BD14</f>
        <v>0</v>
      </c>
      <c r="I7" s="174">
        <f>Položky!BE14</f>
        <v>0</v>
      </c>
    </row>
    <row r="8" spans="1:9" s="11" customFormat="1" x14ac:dyDescent="0.2">
      <c r="A8" s="171" t="str">
        <f>Položky!B15</f>
        <v>4</v>
      </c>
      <c r="B8" s="86" t="str">
        <f>Položky!C15</f>
        <v>Vodorovné konstrukce</v>
      </c>
      <c r="C8" s="87"/>
      <c r="D8" s="88"/>
      <c r="E8" s="172">
        <f>Položky!BA17</f>
        <v>0</v>
      </c>
      <c r="F8" s="173">
        <f>Položky!BB17</f>
        <v>0</v>
      </c>
      <c r="G8" s="173">
        <f>Položky!BC17</f>
        <v>0</v>
      </c>
      <c r="H8" s="173">
        <f>Položky!BD17</f>
        <v>0</v>
      </c>
      <c r="I8" s="174">
        <f>Položky!BE17</f>
        <v>0</v>
      </c>
    </row>
    <row r="9" spans="1:9" s="11" customFormat="1" x14ac:dyDescent="0.2">
      <c r="A9" s="171" t="str">
        <f>Položky!B18</f>
        <v>61</v>
      </c>
      <c r="B9" s="86" t="str">
        <f>Položky!C18</f>
        <v>Upravy povrchů vnitřní</v>
      </c>
      <c r="C9" s="87"/>
      <c r="D9" s="88"/>
      <c r="E9" s="172">
        <f>Položky!BA23</f>
        <v>0</v>
      </c>
      <c r="F9" s="173">
        <f>Položky!BB23</f>
        <v>0</v>
      </c>
      <c r="G9" s="173">
        <f>Položky!BC23</f>
        <v>0</v>
      </c>
      <c r="H9" s="173">
        <f>Položky!BD23</f>
        <v>0</v>
      </c>
      <c r="I9" s="174">
        <f>Položky!BE23</f>
        <v>0</v>
      </c>
    </row>
    <row r="10" spans="1:9" s="11" customFormat="1" x14ac:dyDescent="0.2">
      <c r="A10" s="171" t="str">
        <f>Položky!B24</f>
        <v>63</v>
      </c>
      <c r="B10" s="86" t="str">
        <f>Položky!C24</f>
        <v>Podlahy a podlahové konstrukce</v>
      </c>
      <c r="C10" s="87"/>
      <c r="D10" s="88"/>
      <c r="E10" s="172">
        <f>Položky!BA27</f>
        <v>0</v>
      </c>
      <c r="F10" s="173">
        <f>Položky!BB27</f>
        <v>0</v>
      </c>
      <c r="G10" s="173">
        <f>Položky!BC27</f>
        <v>0</v>
      </c>
      <c r="H10" s="173">
        <f>Položky!BD27</f>
        <v>0</v>
      </c>
      <c r="I10" s="174">
        <f>Položky!BE27</f>
        <v>0</v>
      </c>
    </row>
    <row r="11" spans="1:9" s="11" customFormat="1" x14ac:dyDescent="0.2">
      <c r="A11" s="171" t="str">
        <f>Položky!B28</f>
        <v>64</v>
      </c>
      <c r="B11" s="86" t="str">
        <f>Položky!C28</f>
        <v>Výplně otvorů</v>
      </c>
      <c r="C11" s="87"/>
      <c r="D11" s="88"/>
      <c r="E11" s="172">
        <f>Položky!BA32</f>
        <v>0</v>
      </c>
      <c r="F11" s="173">
        <f>Položky!BB32</f>
        <v>0</v>
      </c>
      <c r="G11" s="173">
        <f>Položky!BC32</f>
        <v>0</v>
      </c>
      <c r="H11" s="173">
        <f>Položky!BD32</f>
        <v>0</v>
      </c>
      <c r="I11" s="174">
        <f>Položky!BE32</f>
        <v>0</v>
      </c>
    </row>
    <row r="12" spans="1:9" s="11" customFormat="1" x14ac:dyDescent="0.2">
      <c r="A12" s="171" t="str">
        <f>Položky!B33</f>
        <v>95</v>
      </c>
      <c r="B12" s="86" t="str">
        <f>Položky!C33</f>
        <v>Dokončovací kce na pozem.stav.</v>
      </c>
      <c r="C12" s="87"/>
      <c r="D12" s="88"/>
      <c r="E12" s="172">
        <f>Položky!BA36</f>
        <v>0</v>
      </c>
      <c r="F12" s="173">
        <f>Položky!BB36</f>
        <v>0</v>
      </c>
      <c r="G12" s="173">
        <f>Položky!BC36</f>
        <v>0</v>
      </c>
      <c r="H12" s="173">
        <f>Položky!BD36</f>
        <v>0</v>
      </c>
      <c r="I12" s="174">
        <f>Položky!BE36</f>
        <v>0</v>
      </c>
    </row>
    <row r="13" spans="1:9" s="11" customFormat="1" x14ac:dyDescent="0.2">
      <c r="A13" s="171" t="str">
        <f>Položky!B37</f>
        <v>96</v>
      </c>
      <c r="B13" s="86" t="str">
        <f>Položky!C37</f>
        <v>Bourání konstrukcí</v>
      </c>
      <c r="C13" s="87"/>
      <c r="D13" s="88"/>
      <c r="E13" s="172">
        <f>Položky!BA45</f>
        <v>0</v>
      </c>
      <c r="F13" s="173">
        <f>Položky!BB45</f>
        <v>0</v>
      </c>
      <c r="G13" s="173">
        <f>Položky!BC45</f>
        <v>0</v>
      </c>
      <c r="H13" s="173">
        <f>Položky!BD45</f>
        <v>0</v>
      </c>
      <c r="I13" s="174">
        <f>Položky!BE45</f>
        <v>0</v>
      </c>
    </row>
    <row r="14" spans="1:9" s="11" customFormat="1" x14ac:dyDescent="0.2">
      <c r="A14" s="171" t="str">
        <f>Položky!B46</f>
        <v>97</v>
      </c>
      <c r="B14" s="86" t="str">
        <f>Položky!C46</f>
        <v>Prorážení otvorů</v>
      </c>
      <c r="C14" s="87"/>
      <c r="D14" s="88"/>
      <c r="E14" s="172">
        <f>Položky!BA57</f>
        <v>0</v>
      </c>
      <c r="F14" s="173">
        <f>Položky!BB57</f>
        <v>0</v>
      </c>
      <c r="G14" s="173">
        <f>Položky!BC57</f>
        <v>0</v>
      </c>
      <c r="H14" s="173">
        <f>Položky!BD57</f>
        <v>0</v>
      </c>
      <c r="I14" s="174">
        <f>Položky!BE57</f>
        <v>0</v>
      </c>
    </row>
    <row r="15" spans="1:9" s="11" customFormat="1" x14ac:dyDescent="0.2">
      <c r="A15" s="171" t="str">
        <f>Položky!B58</f>
        <v>711</v>
      </c>
      <c r="B15" s="86" t="str">
        <f>Položky!C58</f>
        <v>Izolace proti vodě</v>
      </c>
      <c r="C15" s="87"/>
      <c r="D15" s="88"/>
      <c r="E15" s="172">
        <f>Položky!BA60</f>
        <v>0</v>
      </c>
      <c r="F15" s="173">
        <f>Položky!BB60</f>
        <v>0</v>
      </c>
      <c r="G15" s="173">
        <f>Položky!BC60</f>
        <v>0</v>
      </c>
      <c r="H15" s="173">
        <f>Položky!BD60</f>
        <v>0</v>
      </c>
      <c r="I15" s="174">
        <f>Položky!BE60</f>
        <v>0</v>
      </c>
    </row>
    <row r="16" spans="1:9" s="11" customFormat="1" x14ac:dyDescent="0.2">
      <c r="A16" s="171" t="str">
        <f>Položky!B61</f>
        <v>766</v>
      </c>
      <c r="B16" s="86" t="str">
        <f>Položky!C61</f>
        <v>Konstrukce truhlářské</v>
      </c>
      <c r="C16" s="87"/>
      <c r="D16" s="88"/>
      <c r="E16" s="172">
        <f>Položky!BA72</f>
        <v>0</v>
      </c>
      <c r="F16" s="173">
        <f>Položky!BB72</f>
        <v>0</v>
      </c>
      <c r="G16" s="173">
        <f>Položky!BC72</f>
        <v>0</v>
      </c>
      <c r="H16" s="173">
        <f>Položky!BD72</f>
        <v>0</v>
      </c>
      <c r="I16" s="174">
        <f>Položky!BE72</f>
        <v>0</v>
      </c>
    </row>
    <row r="17" spans="1:57" s="11" customFormat="1" x14ac:dyDescent="0.2">
      <c r="A17" s="171" t="str">
        <f>Položky!B73</f>
        <v>767</v>
      </c>
      <c r="B17" s="86" t="str">
        <f>Položky!C73</f>
        <v>Konstrukce zámečnické</v>
      </c>
      <c r="C17" s="87"/>
      <c r="D17" s="88"/>
      <c r="E17" s="172">
        <f>Položky!BA75</f>
        <v>0</v>
      </c>
      <c r="F17" s="173">
        <f>Položky!BB75</f>
        <v>0</v>
      </c>
      <c r="G17" s="173">
        <f>Položky!BC75</f>
        <v>0</v>
      </c>
      <c r="H17" s="173">
        <f>Položky!BD75</f>
        <v>0</v>
      </c>
      <c r="I17" s="174">
        <f>Položky!BE75</f>
        <v>0</v>
      </c>
    </row>
    <row r="18" spans="1:57" s="11" customFormat="1" ht="13.5" thickBot="1" x14ac:dyDescent="0.25">
      <c r="A18" s="171" t="str">
        <f>Položky!B76</f>
        <v>771</v>
      </c>
      <c r="B18" s="86" t="str">
        <f>Položky!C76</f>
        <v>Podlahy z dlaždic a obklady</v>
      </c>
      <c r="C18" s="87"/>
      <c r="D18" s="88"/>
      <c r="E18" s="172">
        <f>Položky!BA86</f>
        <v>0</v>
      </c>
      <c r="F18" s="173">
        <f>Položky!BB86</f>
        <v>0</v>
      </c>
      <c r="G18" s="173">
        <f>Položky!BC86</f>
        <v>0</v>
      </c>
      <c r="H18" s="173">
        <f>Položky!BD86</f>
        <v>0</v>
      </c>
      <c r="I18" s="174">
        <f>Položky!BE86</f>
        <v>0</v>
      </c>
    </row>
    <row r="19" spans="1:57" s="94" customFormat="1" ht="13.5" thickBot="1" x14ac:dyDescent="0.25">
      <c r="A19" s="89"/>
      <c r="B19" s="81" t="s">
        <v>50</v>
      </c>
      <c r="C19" s="81"/>
      <c r="D19" s="90"/>
      <c r="E19" s="91">
        <f>SUM(E7:E18)</f>
        <v>0</v>
      </c>
      <c r="F19" s="92">
        <f>SUM(F7:F18)</f>
        <v>0</v>
      </c>
      <c r="G19" s="92">
        <f>SUM(G7:G18)</f>
        <v>0</v>
      </c>
      <c r="H19" s="92">
        <f>SUM(H7:H18)</f>
        <v>0</v>
      </c>
      <c r="I19" s="93">
        <f>SUM(I7:I18)</f>
        <v>0</v>
      </c>
    </row>
    <row r="20" spans="1:57" x14ac:dyDescent="0.2">
      <c r="A20" s="87"/>
      <c r="B20" s="87"/>
      <c r="C20" s="87"/>
      <c r="D20" s="87"/>
      <c r="E20" s="87"/>
      <c r="F20" s="87"/>
      <c r="G20" s="87"/>
      <c r="H20" s="87"/>
      <c r="I20" s="87"/>
    </row>
    <row r="21" spans="1:57" ht="19.5" customHeight="1" x14ac:dyDescent="0.25">
      <c r="A21" s="95" t="s">
        <v>51</v>
      </c>
      <c r="B21" s="95"/>
      <c r="C21" s="95"/>
      <c r="D21" s="95"/>
      <c r="E21" s="95"/>
      <c r="F21" s="95"/>
      <c r="G21" s="96"/>
      <c r="H21" s="95"/>
      <c r="I21" s="95"/>
      <c r="BA21" s="30"/>
      <c r="BB21" s="30"/>
      <c r="BC21" s="30"/>
      <c r="BD21" s="30"/>
      <c r="BE21" s="30"/>
    </row>
    <row r="22" spans="1:57" ht="13.5" thickBot="1" x14ac:dyDescent="0.25">
      <c r="A22" s="97"/>
      <c r="B22" s="97"/>
      <c r="C22" s="97"/>
      <c r="D22" s="97"/>
      <c r="E22" s="97"/>
      <c r="F22" s="97"/>
      <c r="G22" s="97"/>
      <c r="H22" s="97"/>
      <c r="I22" s="97"/>
    </row>
    <row r="23" spans="1:57" x14ac:dyDescent="0.2">
      <c r="A23" s="98" t="s">
        <v>52</v>
      </c>
      <c r="B23" s="99"/>
      <c r="C23" s="99"/>
      <c r="D23" s="100"/>
      <c r="E23" s="101" t="s">
        <v>53</v>
      </c>
      <c r="F23" s="102" t="s">
        <v>54</v>
      </c>
      <c r="G23" s="103" t="s">
        <v>55</v>
      </c>
      <c r="H23" s="104"/>
      <c r="I23" s="105" t="s">
        <v>53</v>
      </c>
    </row>
    <row r="24" spans="1:57" x14ac:dyDescent="0.2">
      <c r="A24" s="106"/>
      <c r="B24" s="107"/>
      <c r="C24" s="107"/>
      <c r="D24" s="108"/>
      <c r="E24" s="109"/>
      <c r="F24" s="110"/>
      <c r="G24" s="111">
        <f>CHOOSE(BA24+1,HSV+PSV,HSV+PSV+Mont,HSV+PSV+Dodavka+Mont,HSV,PSV,Mont,Dodavka,Mont+Dodavka,0)</f>
        <v>0</v>
      </c>
      <c r="H24" s="112"/>
      <c r="I24" s="113">
        <f>E24+F24*G24/100</f>
        <v>0</v>
      </c>
      <c r="BA24">
        <v>8</v>
      </c>
    </row>
    <row r="25" spans="1:57" ht="13.5" thickBot="1" x14ac:dyDescent="0.25">
      <c r="A25" s="114"/>
      <c r="B25" s="115" t="s">
        <v>56</v>
      </c>
      <c r="C25" s="116"/>
      <c r="D25" s="117"/>
      <c r="E25" s="118"/>
      <c r="F25" s="119"/>
      <c r="G25" s="119"/>
      <c r="H25" s="188">
        <f>SUM(H24:H24)</f>
        <v>0</v>
      </c>
      <c r="I25" s="189"/>
    </row>
    <row r="26" spans="1:57" x14ac:dyDescent="0.2">
      <c r="A26" s="97"/>
      <c r="B26" s="97"/>
      <c r="C26" s="97"/>
      <c r="D26" s="97"/>
      <c r="E26" s="97"/>
      <c r="F26" s="97"/>
      <c r="G26" s="97"/>
      <c r="H26" s="97"/>
      <c r="I26" s="97"/>
    </row>
    <row r="27" spans="1:57" x14ac:dyDescent="0.2">
      <c r="B27" s="94"/>
      <c r="F27" s="120"/>
      <c r="G27" s="121"/>
      <c r="H27" s="121"/>
      <c r="I27" s="122"/>
    </row>
    <row r="28" spans="1:57" x14ac:dyDescent="0.2">
      <c r="F28" s="120"/>
      <c r="G28" s="121"/>
      <c r="H28" s="121"/>
      <c r="I28" s="122"/>
    </row>
    <row r="29" spans="1:57" x14ac:dyDescent="0.2">
      <c r="F29" s="120"/>
      <c r="G29" s="121"/>
      <c r="H29" s="121"/>
      <c r="I29" s="122"/>
    </row>
    <row r="30" spans="1:57" x14ac:dyDescent="0.2">
      <c r="F30" s="120"/>
      <c r="G30" s="121"/>
      <c r="H30" s="121"/>
      <c r="I30" s="122"/>
    </row>
    <row r="31" spans="1:57" x14ac:dyDescent="0.2"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</sheetData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9"/>
  <sheetViews>
    <sheetView showGridLines="0" showZeros="0" zoomScaleNormal="100" workbookViewId="0">
      <selection activeCell="A86" sqref="A86:IV88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ARABSKÁ STAVEBNÍ ÚPRAVY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A,B,C,D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25</v>
      </c>
      <c r="F8" s="155">
        <v>0</v>
      </c>
      <c r="G8" s="156">
        <f t="shared" ref="G8:G13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3" si="1">IF(AZ8=1,G8,0)</f>
        <v>0</v>
      </c>
      <c r="BB8" s="123">
        <f t="shared" ref="BB8:BB13" si="2">IF(AZ8=2,G8,0)</f>
        <v>0</v>
      </c>
      <c r="BC8" s="123">
        <f t="shared" ref="BC8:BC13" si="3">IF(AZ8=3,G8,0)</f>
        <v>0</v>
      </c>
      <c r="BD8" s="123">
        <f t="shared" ref="BD8:BD13" si="4">IF(AZ8=4,G8,0)</f>
        <v>0</v>
      </c>
      <c r="BE8" s="123">
        <f t="shared" ref="BE8:BE13" si="5">IF(AZ8=5,G8,0)</f>
        <v>0</v>
      </c>
      <c r="CZ8" s="123">
        <v>5.3060000000000003E-2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73</v>
      </c>
      <c r="E9" s="155">
        <v>3.6</v>
      </c>
      <c r="F9" s="155">
        <v>0</v>
      </c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0.29836000000000001</v>
      </c>
    </row>
    <row r="10" spans="1:104" x14ac:dyDescent="0.2">
      <c r="A10" s="151">
        <v>3</v>
      </c>
      <c r="B10" s="152" t="s">
        <v>76</v>
      </c>
      <c r="C10" s="153" t="s">
        <v>77</v>
      </c>
      <c r="D10" s="154" t="s">
        <v>78</v>
      </c>
      <c r="E10" s="155">
        <v>0.1</v>
      </c>
      <c r="F10" s="155">
        <v>0</v>
      </c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1.0900000000000001</v>
      </c>
    </row>
    <row r="11" spans="1:104" ht="22.5" x14ac:dyDescent="0.2">
      <c r="A11" s="151">
        <v>4</v>
      </c>
      <c r="B11" s="152" t="s">
        <v>79</v>
      </c>
      <c r="C11" s="153" t="s">
        <v>80</v>
      </c>
      <c r="D11" s="154" t="s">
        <v>73</v>
      </c>
      <c r="E11" s="155">
        <v>16</v>
      </c>
      <c r="F11" s="155">
        <v>0</v>
      </c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0.27617999999999998</v>
      </c>
    </row>
    <row r="12" spans="1:104" ht="22.5" x14ac:dyDescent="0.2">
      <c r="A12" s="151">
        <v>5</v>
      </c>
      <c r="B12" s="152" t="s">
        <v>81</v>
      </c>
      <c r="C12" s="153" t="s">
        <v>82</v>
      </c>
      <c r="D12" s="154" t="s">
        <v>73</v>
      </c>
      <c r="E12" s="155">
        <v>8.5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0.12529999999999999</v>
      </c>
    </row>
    <row r="13" spans="1:104" ht="22.5" x14ac:dyDescent="0.2">
      <c r="A13" s="151">
        <v>6</v>
      </c>
      <c r="B13" s="152" t="s">
        <v>83</v>
      </c>
      <c r="C13" s="153" t="s">
        <v>84</v>
      </c>
      <c r="D13" s="154" t="s">
        <v>73</v>
      </c>
      <c r="E13" s="155">
        <v>24.2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2.9329999999999998E-2</v>
      </c>
    </row>
    <row r="14" spans="1:104" x14ac:dyDescent="0.2">
      <c r="A14" s="157"/>
      <c r="B14" s="158" t="s">
        <v>66</v>
      </c>
      <c r="C14" s="159" t="str">
        <f>CONCATENATE(B7," ",C7)</f>
        <v>3 Svislé a kompletní konstrukce</v>
      </c>
      <c r="D14" s="157"/>
      <c r="E14" s="160"/>
      <c r="F14" s="160"/>
      <c r="G14" s="161">
        <f>SUM(G7:G13)</f>
        <v>0</v>
      </c>
      <c r="O14" s="150">
        <v>4</v>
      </c>
      <c r="BA14" s="162">
        <f>SUM(BA7:BA13)</f>
        <v>0</v>
      </c>
      <c r="BB14" s="162">
        <f>SUM(BB7:BB13)</f>
        <v>0</v>
      </c>
      <c r="BC14" s="162">
        <f>SUM(BC7:BC13)</f>
        <v>0</v>
      </c>
      <c r="BD14" s="162">
        <f>SUM(BD7:BD13)</f>
        <v>0</v>
      </c>
      <c r="BE14" s="162">
        <f>SUM(BE7:BE13)</f>
        <v>0</v>
      </c>
    </row>
    <row r="15" spans="1:104" x14ac:dyDescent="0.2">
      <c r="A15" s="143" t="s">
        <v>65</v>
      </c>
      <c r="B15" s="144" t="s">
        <v>85</v>
      </c>
      <c r="C15" s="145" t="s">
        <v>86</v>
      </c>
      <c r="D15" s="146"/>
      <c r="E15" s="147"/>
      <c r="F15" s="147"/>
      <c r="G15" s="148"/>
      <c r="H15" s="149"/>
      <c r="I15" s="149"/>
      <c r="O15" s="150">
        <v>1</v>
      </c>
    </row>
    <row r="16" spans="1:104" ht="22.5" x14ac:dyDescent="0.2">
      <c r="A16" s="151">
        <v>7</v>
      </c>
      <c r="B16" s="152" t="s">
        <v>87</v>
      </c>
      <c r="C16" s="153" t="s">
        <v>88</v>
      </c>
      <c r="D16" s="154" t="s">
        <v>89</v>
      </c>
      <c r="E16" s="155">
        <v>3.6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1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3.8219999999999997E-2</v>
      </c>
    </row>
    <row r="17" spans="1:104" x14ac:dyDescent="0.2">
      <c r="A17" s="157"/>
      <c r="B17" s="158" t="s">
        <v>66</v>
      </c>
      <c r="C17" s="159" t="str">
        <f>CONCATENATE(B15," ",C15)</f>
        <v>4 Vodorovné konstrukce</v>
      </c>
      <c r="D17" s="157"/>
      <c r="E17" s="160"/>
      <c r="F17" s="160"/>
      <c r="G17" s="161">
        <f>SUM(G15:G16)</f>
        <v>0</v>
      </c>
      <c r="O17" s="150">
        <v>4</v>
      </c>
      <c r="BA17" s="162">
        <f>SUM(BA15:BA16)</f>
        <v>0</v>
      </c>
      <c r="BB17" s="162">
        <f>SUM(BB15:BB16)</f>
        <v>0</v>
      </c>
      <c r="BC17" s="162">
        <f>SUM(BC15:BC16)</f>
        <v>0</v>
      </c>
      <c r="BD17" s="162">
        <f>SUM(BD15:BD16)</f>
        <v>0</v>
      </c>
      <c r="BE17" s="162">
        <f>SUM(BE15:BE16)</f>
        <v>0</v>
      </c>
    </row>
    <row r="18" spans="1:104" x14ac:dyDescent="0.2">
      <c r="A18" s="143" t="s">
        <v>65</v>
      </c>
      <c r="B18" s="144" t="s">
        <v>90</v>
      </c>
      <c r="C18" s="145" t="s">
        <v>91</v>
      </c>
      <c r="D18" s="146"/>
      <c r="E18" s="147"/>
      <c r="F18" s="147"/>
      <c r="G18" s="148"/>
      <c r="H18" s="149"/>
      <c r="I18" s="149"/>
      <c r="O18" s="150">
        <v>1</v>
      </c>
    </row>
    <row r="19" spans="1:104" x14ac:dyDescent="0.2">
      <c r="A19" s="151">
        <v>8</v>
      </c>
      <c r="B19" s="152" t="s">
        <v>92</v>
      </c>
      <c r="C19" s="153" t="s">
        <v>93</v>
      </c>
      <c r="D19" s="154" t="s">
        <v>73</v>
      </c>
      <c r="E19" s="155">
        <v>1.7</v>
      </c>
      <c r="F19" s="155">
        <v>0</v>
      </c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8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4.777E-2</v>
      </c>
    </row>
    <row r="20" spans="1:104" ht="22.5" x14ac:dyDescent="0.2">
      <c r="A20" s="151">
        <v>9</v>
      </c>
      <c r="B20" s="152" t="s">
        <v>94</v>
      </c>
      <c r="C20" s="153" t="s">
        <v>95</v>
      </c>
      <c r="D20" s="154" t="s">
        <v>73</v>
      </c>
      <c r="E20" s="155">
        <v>44.2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9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5.1229999999999998E-2</v>
      </c>
    </row>
    <row r="21" spans="1:104" ht="22.5" x14ac:dyDescent="0.2">
      <c r="A21" s="151">
        <v>10</v>
      </c>
      <c r="B21" s="152" t="s">
        <v>96</v>
      </c>
      <c r="C21" s="153" t="s">
        <v>97</v>
      </c>
      <c r="D21" s="154" t="s">
        <v>73</v>
      </c>
      <c r="E21" s="155">
        <v>287.74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10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5.0729999999999997E-2</v>
      </c>
    </row>
    <row r="22" spans="1:104" ht="22.5" x14ac:dyDescent="0.2">
      <c r="A22" s="151">
        <v>11</v>
      </c>
      <c r="B22" s="152" t="s">
        <v>98</v>
      </c>
      <c r="C22" s="153" t="s">
        <v>99</v>
      </c>
      <c r="D22" s="154" t="s">
        <v>73</v>
      </c>
      <c r="E22" s="155">
        <v>110.71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11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5.9180000000000003E-2</v>
      </c>
    </row>
    <row r="23" spans="1:104" x14ac:dyDescent="0.2">
      <c r="A23" s="157"/>
      <c r="B23" s="158" t="s">
        <v>66</v>
      </c>
      <c r="C23" s="159" t="str">
        <f>CONCATENATE(B18," ",C18)</f>
        <v>61 Upravy povrchů vnitřní</v>
      </c>
      <c r="D23" s="157"/>
      <c r="E23" s="160"/>
      <c r="F23" s="160"/>
      <c r="G23" s="161">
        <f>SUM(G18:G22)</f>
        <v>0</v>
      </c>
      <c r="O23" s="150">
        <v>4</v>
      </c>
      <c r="BA23" s="162">
        <f>SUM(BA18:BA22)</f>
        <v>0</v>
      </c>
      <c r="BB23" s="162">
        <f>SUM(BB18:BB22)</f>
        <v>0</v>
      </c>
      <c r="BC23" s="162">
        <f>SUM(BC18:BC22)</f>
        <v>0</v>
      </c>
      <c r="BD23" s="162">
        <f>SUM(BD18:BD22)</f>
        <v>0</v>
      </c>
      <c r="BE23" s="162">
        <f>SUM(BE18:BE22)</f>
        <v>0</v>
      </c>
    </row>
    <row r="24" spans="1:104" x14ac:dyDescent="0.2">
      <c r="A24" s="143" t="s">
        <v>65</v>
      </c>
      <c r="B24" s="144" t="s">
        <v>100</v>
      </c>
      <c r="C24" s="145" t="s">
        <v>101</v>
      </c>
      <c r="D24" s="146"/>
      <c r="E24" s="147"/>
      <c r="F24" s="147"/>
      <c r="G24" s="148"/>
      <c r="H24" s="149"/>
      <c r="I24" s="149"/>
      <c r="O24" s="150">
        <v>1</v>
      </c>
    </row>
    <row r="25" spans="1:104" ht="22.5" x14ac:dyDescent="0.2">
      <c r="A25" s="151">
        <v>12</v>
      </c>
      <c r="B25" s="152" t="s">
        <v>102</v>
      </c>
      <c r="C25" s="153" t="s">
        <v>103</v>
      </c>
      <c r="D25" s="154" t="s">
        <v>104</v>
      </c>
      <c r="E25" s="155">
        <v>4.5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12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2.42258</v>
      </c>
    </row>
    <row r="26" spans="1:104" x14ac:dyDescent="0.2">
      <c r="A26" s="151">
        <v>13</v>
      </c>
      <c r="B26" s="152" t="s">
        <v>105</v>
      </c>
      <c r="C26" s="153" t="s">
        <v>106</v>
      </c>
      <c r="D26" s="154" t="s">
        <v>73</v>
      </c>
      <c r="E26" s="155">
        <v>44.2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13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7.0000000000000001E-3</v>
      </c>
    </row>
    <row r="27" spans="1:104" x14ac:dyDescent="0.2">
      <c r="A27" s="157"/>
      <c r="B27" s="158" t="s">
        <v>66</v>
      </c>
      <c r="C27" s="159" t="str">
        <f>CONCATENATE(B24," ",C24)</f>
        <v>63 Podlahy a podlahové konstrukce</v>
      </c>
      <c r="D27" s="157"/>
      <c r="E27" s="160"/>
      <c r="F27" s="160"/>
      <c r="G27" s="161">
        <f>SUM(G24:G26)</f>
        <v>0</v>
      </c>
      <c r="O27" s="150">
        <v>4</v>
      </c>
      <c r="BA27" s="162">
        <f>SUM(BA24:BA26)</f>
        <v>0</v>
      </c>
      <c r="BB27" s="162">
        <f>SUM(BB24:BB26)</f>
        <v>0</v>
      </c>
      <c r="BC27" s="162">
        <f>SUM(BC24:BC26)</f>
        <v>0</v>
      </c>
      <c r="BD27" s="162">
        <f>SUM(BD24:BD26)</f>
        <v>0</v>
      </c>
      <c r="BE27" s="162">
        <f>SUM(BE24:BE26)</f>
        <v>0</v>
      </c>
    </row>
    <row r="28" spans="1:104" x14ac:dyDescent="0.2">
      <c r="A28" s="143" t="s">
        <v>65</v>
      </c>
      <c r="B28" s="144" t="s">
        <v>107</v>
      </c>
      <c r="C28" s="145" t="s">
        <v>108</v>
      </c>
      <c r="D28" s="146"/>
      <c r="E28" s="147"/>
      <c r="F28" s="147"/>
      <c r="G28" s="148"/>
      <c r="H28" s="149"/>
      <c r="I28" s="149"/>
      <c r="O28" s="150">
        <v>1</v>
      </c>
    </row>
    <row r="29" spans="1:104" x14ac:dyDescent="0.2">
      <c r="A29" s="151">
        <v>14</v>
      </c>
      <c r="B29" s="152" t="s">
        <v>109</v>
      </c>
      <c r="C29" s="153" t="s">
        <v>110</v>
      </c>
      <c r="D29" s="154" t="s">
        <v>111</v>
      </c>
      <c r="E29" s="155">
        <v>2</v>
      </c>
      <c r="F29" s="155">
        <v>0</v>
      </c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14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4.1279999999999997E-2</v>
      </c>
    </row>
    <row r="30" spans="1:104" x14ac:dyDescent="0.2">
      <c r="A30" s="151">
        <v>15</v>
      </c>
      <c r="B30" s="152" t="s">
        <v>112</v>
      </c>
      <c r="C30" s="153" t="s">
        <v>113</v>
      </c>
      <c r="D30" s="154" t="s">
        <v>111</v>
      </c>
      <c r="E30" s="155">
        <v>4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15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5.2560000000000003E-2</v>
      </c>
    </row>
    <row r="31" spans="1:104" x14ac:dyDescent="0.2">
      <c r="A31" s="151">
        <v>16</v>
      </c>
      <c r="B31" s="152" t="s">
        <v>114</v>
      </c>
      <c r="C31" s="153" t="s">
        <v>115</v>
      </c>
      <c r="D31" s="154" t="s">
        <v>111</v>
      </c>
      <c r="E31" s="155">
        <v>2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16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2.3800000000000002E-3</v>
      </c>
    </row>
    <row r="32" spans="1:104" x14ac:dyDescent="0.2">
      <c r="A32" s="157"/>
      <c r="B32" s="158" t="s">
        <v>66</v>
      </c>
      <c r="C32" s="159" t="str">
        <f>CONCATENATE(B28," ",C28)</f>
        <v>64 Výplně otvorů</v>
      </c>
      <c r="D32" s="157"/>
      <c r="E32" s="160"/>
      <c r="F32" s="160"/>
      <c r="G32" s="161">
        <f>SUM(G28:G31)</f>
        <v>0</v>
      </c>
      <c r="O32" s="150">
        <v>4</v>
      </c>
      <c r="BA32" s="162">
        <f>SUM(BA28:BA31)</f>
        <v>0</v>
      </c>
      <c r="BB32" s="162">
        <f>SUM(BB28:BB31)</f>
        <v>0</v>
      </c>
      <c r="BC32" s="162">
        <f>SUM(BC28:BC31)</f>
        <v>0</v>
      </c>
      <c r="BD32" s="162">
        <f>SUM(BD28:BD31)</f>
        <v>0</v>
      </c>
      <c r="BE32" s="162">
        <f>SUM(BE28:BE31)</f>
        <v>0</v>
      </c>
    </row>
    <row r="33" spans="1:104" x14ac:dyDescent="0.2">
      <c r="A33" s="143" t="s">
        <v>65</v>
      </c>
      <c r="B33" s="144" t="s">
        <v>116</v>
      </c>
      <c r="C33" s="145" t="s">
        <v>117</v>
      </c>
      <c r="D33" s="146"/>
      <c r="E33" s="147"/>
      <c r="F33" s="147"/>
      <c r="G33" s="148"/>
      <c r="H33" s="149"/>
      <c r="I33" s="149"/>
      <c r="O33" s="150">
        <v>1</v>
      </c>
    </row>
    <row r="34" spans="1:104" x14ac:dyDescent="0.2">
      <c r="A34" s="151">
        <v>17</v>
      </c>
      <c r="B34" s="152" t="s">
        <v>118</v>
      </c>
      <c r="C34" s="153" t="s">
        <v>119</v>
      </c>
      <c r="D34" s="154" t="s">
        <v>73</v>
      </c>
      <c r="E34" s="155">
        <v>28.49</v>
      </c>
      <c r="F34" s="155">
        <v>0</v>
      </c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17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3.0000000000000001E-5</v>
      </c>
    </row>
    <row r="35" spans="1:104" x14ac:dyDescent="0.2">
      <c r="A35" s="151">
        <v>18</v>
      </c>
      <c r="B35" s="152" t="s">
        <v>120</v>
      </c>
      <c r="C35" s="153" t="s">
        <v>121</v>
      </c>
      <c r="D35" s="154" t="s">
        <v>73</v>
      </c>
      <c r="E35" s="155">
        <v>1374.63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18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7"/>
      <c r="B36" s="158" t="s">
        <v>66</v>
      </c>
      <c r="C36" s="159" t="str">
        <f>CONCATENATE(B33," ",C33)</f>
        <v>95 Dokončovací kce na pozem.stav.</v>
      </c>
      <c r="D36" s="157"/>
      <c r="E36" s="160"/>
      <c r="F36" s="160"/>
      <c r="G36" s="161">
        <f>SUM(G33:G35)</f>
        <v>0</v>
      </c>
      <c r="O36" s="150">
        <v>4</v>
      </c>
      <c r="BA36" s="162">
        <f>SUM(BA33:BA35)</f>
        <v>0</v>
      </c>
      <c r="BB36" s="162">
        <f>SUM(BB33:BB35)</f>
        <v>0</v>
      </c>
      <c r="BC36" s="162">
        <f>SUM(BC33:BC35)</f>
        <v>0</v>
      </c>
      <c r="BD36" s="162">
        <f>SUM(BD33:BD35)</f>
        <v>0</v>
      </c>
      <c r="BE36" s="162">
        <f>SUM(BE33:BE35)</f>
        <v>0</v>
      </c>
    </row>
    <row r="37" spans="1:104" x14ac:dyDescent="0.2">
      <c r="A37" s="143" t="s">
        <v>65</v>
      </c>
      <c r="B37" s="144" t="s">
        <v>122</v>
      </c>
      <c r="C37" s="145" t="s">
        <v>123</v>
      </c>
      <c r="D37" s="146"/>
      <c r="E37" s="147"/>
      <c r="F37" s="147"/>
      <c r="G37" s="148"/>
      <c r="H37" s="149"/>
      <c r="I37" s="149"/>
      <c r="O37" s="150">
        <v>1</v>
      </c>
    </row>
    <row r="38" spans="1:104" x14ac:dyDescent="0.2">
      <c r="A38" s="151">
        <v>19</v>
      </c>
      <c r="B38" s="152" t="s">
        <v>124</v>
      </c>
      <c r="C38" s="153" t="s">
        <v>125</v>
      </c>
      <c r="D38" s="154" t="s">
        <v>73</v>
      </c>
      <c r="E38" s="155">
        <v>8.8000000000000007</v>
      </c>
      <c r="F38" s="155">
        <v>0</v>
      </c>
      <c r="G38" s="156">
        <f t="shared" ref="G38:G44" si="6">E38*F38</f>
        <v>0</v>
      </c>
      <c r="O38" s="150">
        <v>2</v>
      </c>
      <c r="AA38" s="123">
        <v>12</v>
      </c>
      <c r="AB38" s="123">
        <v>0</v>
      </c>
      <c r="AC38" s="123">
        <v>19</v>
      </c>
      <c r="AZ38" s="123">
        <v>1</v>
      </c>
      <c r="BA38" s="123">
        <f t="shared" ref="BA38:BA44" si="7">IF(AZ38=1,G38,0)</f>
        <v>0</v>
      </c>
      <c r="BB38" s="123">
        <f t="shared" ref="BB38:BB44" si="8">IF(AZ38=2,G38,0)</f>
        <v>0</v>
      </c>
      <c r="BC38" s="123">
        <f t="shared" ref="BC38:BC44" si="9">IF(AZ38=3,G38,0)</f>
        <v>0</v>
      </c>
      <c r="BD38" s="123">
        <f t="shared" ref="BD38:BD44" si="10">IF(AZ38=4,G38,0)</f>
        <v>0</v>
      </c>
      <c r="BE38" s="123">
        <f t="shared" ref="BE38:BE44" si="11">IF(AZ38=5,G38,0)</f>
        <v>0</v>
      </c>
      <c r="CZ38" s="123">
        <v>6.7000000000000002E-4</v>
      </c>
    </row>
    <row r="39" spans="1:104" x14ac:dyDescent="0.2">
      <c r="A39" s="151">
        <v>20</v>
      </c>
      <c r="B39" s="152" t="s">
        <v>126</v>
      </c>
      <c r="C39" s="153" t="s">
        <v>127</v>
      </c>
      <c r="D39" s="154" t="s">
        <v>104</v>
      </c>
      <c r="E39" s="155">
        <v>4.4000000000000004</v>
      </c>
      <c r="F39" s="155">
        <v>0</v>
      </c>
      <c r="G39" s="156">
        <f t="shared" si="6"/>
        <v>0</v>
      </c>
      <c r="O39" s="150">
        <v>2</v>
      </c>
      <c r="AA39" s="123">
        <v>12</v>
      </c>
      <c r="AB39" s="123">
        <v>0</v>
      </c>
      <c r="AC39" s="123">
        <v>20</v>
      </c>
      <c r="AZ39" s="123">
        <v>1</v>
      </c>
      <c r="BA39" s="123">
        <f t="shared" si="7"/>
        <v>0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0</v>
      </c>
    </row>
    <row r="40" spans="1:104" x14ac:dyDescent="0.2">
      <c r="A40" s="151">
        <v>21</v>
      </c>
      <c r="B40" s="152" t="s">
        <v>128</v>
      </c>
      <c r="C40" s="153" t="s">
        <v>129</v>
      </c>
      <c r="D40" s="154" t="s">
        <v>73</v>
      </c>
      <c r="E40" s="155">
        <v>18</v>
      </c>
      <c r="F40" s="155">
        <v>0</v>
      </c>
      <c r="G40" s="156">
        <f t="shared" si="6"/>
        <v>0</v>
      </c>
      <c r="O40" s="150">
        <v>2</v>
      </c>
      <c r="AA40" s="123">
        <v>12</v>
      </c>
      <c r="AB40" s="123">
        <v>0</v>
      </c>
      <c r="AC40" s="123">
        <v>21</v>
      </c>
      <c r="AZ40" s="123">
        <v>1</v>
      </c>
      <c r="BA40" s="123">
        <f t="shared" si="7"/>
        <v>0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0</v>
      </c>
    </row>
    <row r="41" spans="1:104" x14ac:dyDescent="0.2">
      <c r="A41" s="151">
        <v>22</v>
      </c>
      <c r="B41" s="152" t="s">
        <v>130</v>
      </c>
      <c r="C41" s="153" t="s">
        <v>131</v>
      </c>
      <c r="D41" s="154" t="s">
        <v>111</v>
      </c>
      <c r="E41" s="155">
        <v>25</v>
      </c>
      <c r="F41" s="155">
        <v>0</v>
      </c>
      <c r="G41" s="156">
        <f t="shared" si="6"/>
        <v>0</v>
      </c>
      <c r="O41" s="150">
        <v>2</v>
      </c>
      <c r="AA41" s="123">
        <v>12</v>
      </c>
      <c r="AB41" s="123">
        <v>0</v>
      </c>
      <c r="AC41" s="123">
        <v>22</v>
      </c>
      <c r="AZ41" s="123">
        <v>1</v>
      </c>
      <c r="BA41" s="123">
        <f t="shared" si="7"/>
        <v>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0</v>
      </c>
    </row>
    <row r="42" spans="1:104" x14ac:dyDescent="0.2">
      <c r="A42" s="151">
        <v>23</v>
      </c>
      <c r="B42" s="152" t="s">
        <v>132</v>
      </c>
      <c r="C42" s="153" t="s">
        <v>133</v>
      </c>
      <c r="D42" s="154" t="s">
        <v>73</v>
      </c>
      <c r="E42" s="155">
        <v>3</v>
      </c>
      <c r="F42" s="155">
        <v>0</v>
      </c>
      <c r="G42" s="156">
        <f t="shared" si="6"/>
        <v>0</v>
      </c>
      <c r="O42" s="150">
        <v>2</v>
      </c>
      <c r="AA42" s="123">
        <v>12</v>
      </c>
      <c r="AB42" s="123">
        <v>0</v>
      </c>
      <c r="AC42" s="123">
        <v>23</v>
      </c>
      <c r="AZ42" s="123">
        <v>1</v>
      </c>
      <c r="BA42" s="123">
        <f t="shared" si="7"/>
        <v>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1.17E-3</v>
      </c>
    </row>
    <row r="43" spans="1:104" x14ac:dyDescent="0.2">
      <c r="A43" s="151">
        <v>24</v>
      </c>
      <c r="B43" s="152" t="s">
        <v>134</v>
      </c>
      <c r="C43" s="153" t="s">
        <v>135</v>
      </c>
      <c r="D43" s="154" t="s">
        <v>73</v>
      </c>
      <c r="E43" s="155">
        <v>44.2</v>
      </c>
      <c r="F43" s="155">
        <v>0</v>
      </c>
      <c r="G43" s="156">
        <f t="shared" si="6"/>
        <v>0</v>
      </c>
      <c r="O43" s="150">
        <v>2</v>
      </c>
      <c r="AA43" s="123">
        <v>12</v>
      </c>
      <c r="AB43" s="123">
        <v>0</v>
      </c>
      <c r="AC43" s="123">
        <v>24</v>
      </c>
      <c r="AZ43" s="123">
        <v>1</v>
      </c>
      <c r="BA43" s="123">
        <f t="shared" si="7"/>
        <v>0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0</v>
      </c>
    </row>
    <row r="44" spans="1:104" x14ac:dyDescent="0.2">
      <c r="A44" s="151">
        <v>25</v>
      </c>
      <c r="B44" s="152" t="s">
        <v>136</v>
      </c>
      <c r="C44" s="153" t="s">
        <v>137</v>
      </c>
      <c r="D44" s="154" t="s">
        <v>104</v>
      </c>
      <c r="E44" s="155">
        <v>1.49</v>
      </c>
      <c r="F44" s="155">
        <v>0</v>
      </c>
      <c r="G44" s="156">
        <f t="shared" si="6"/>
        <v>0</v>
      </c>
      <c r="O44" s="150">
        <v>2</v>
      </c>
      <c r="AA44" s="123">
        <v>12</v>
      </c>
      <c r="AB44" s="123">
        <v>0</v>
      </c>
      <c r="AC44" s="123">
        <v>25</v>
      </c>
      <c r="AZ44" s="123">
        <v>1</v>
      </c>
      <c r="BA44" s="123">
        <f t="shared" si="7"/>
        <v>0</v>
      </c>
      <c r="BB44" s="123">
        <f t="shared" si="8"/>
        <v>0</v>
      </c>
      <c r="BC44" s="123">
        <f t="shared" si="9"/>
        <v>0</v>
      </c>
      <c r="BD44" s="123">
        <f t="shared" si="10"/>
        <v>0</v>
      </c>
      <c r="BE44" s="123">
        <f t="shared" si="11"/>
        <v>0</v>
      </c>
      <c r="CZ44" s="123">
        <v>1.47E-3</v>
      </c>
    </row>
    <row r="45" spans="1:104" x14ac:dyDescent="0.2">
      <c r="A45" s="157"/>
      <c r="B45" s="158" t="s">
        <v>66</v>
      </c>
      <c r="C45" s="159" t="str">
        <f>CONCATENATE(B37," ",C37)</f>
        <v>96 Bourání konstrukcí</v>
      </c>
      <c r="D45" s="157"/>
      <c r="E45" s="160"/>
      <c r="F45" s="160"/>
      <c r="G45" s="161">
        <f>SUM(G37:G44)</f>
        <v>0</v>
      </c>
      <c r="O45" s="150">
        <v>4</v>
      </c>
      <c r="BA45" s="162">
        <f>SUM(BA37:BA44)</f>
        <v>0</v>
      </c>
      <c r="BB45" s="162">
        <f>SUM(BB37:BB44)</f>
        <v>0</v>
      </c>
      <c r="BC45" s="162">
        <f>SUM(BC37:BC44)</f>
        <v>0</v>
      </c>
      <c r="BD45" s="162">
        <f>SUM(BD37:BD44)</f>
        <v>0</v>
      </c>
      <c r="BE45" s="162">
        <f>SUM(BE37:BE44)</f>
        <v>0</v>
      </c>
    </row>
    <row r="46" spans="1:104" x14ac:dyDescent="0.2">
      <c r="A46" s="143" t="s">
        <v>65</v>
      </c>
      <c r="B46" s="144" t="s">
        <v>138</v>
      </c>
      <c r="C46" s="145" t="s">
        <v>139</v>
      </c>
      <c r="D46" s="146"/>
      <c r="E46" s="147"/>
      <c r="F46" s="147"/>
      <c r="G46" s="148"/>
      <c r="H46" s="149"/>
      <c r="I46" s="149"/>
      <c r="O46" s="150">
        <v>1</v>
      </c>
    </row>
    <row r="47" spans="1:104" x14ac:dyDescent="0.2">
      <c r="A47" s="151">
        <v>26</v>
      </c>
      <c r="B47" s="152" t="s">
        <v>140</v>
      </c>
      <c r="C47" s="153" t="s">
        <v>141</v>
      </c>
      <c r="D47" s="154" t="s">
        <v>73</v>
      </c>
      <c r="E47" s="155">
        <v>398.45</v>
      </c>
      <c r="F47" s="155">
        <v>0</v>
      </c>
      <c r="G47" s="156">
        <f t="shared" ref="G47:G56" si="12">E47*F47</f>
        <v>0</v>
      </c>
      <c r="O47" s="150">
        <v>2</v>
      </c>
      <c r="AA47" s="123">
        <v>12</v>
      </c>
      <c r="AB47" s="123">
        <v>0</v>
      </c>
      <c r="AC47" s="123">
        <v>26</v>
      </c>
      <c r="AZ47" s="123">
        <v>1</v>
      </c>
      <c r="BA47" s="123">
        <f t="shared" ref="BA47:BA56" si="13">IF(AZ47=1,G47,0)</f>
        <v>0</v>
      </c>
      <c r="BB47" s="123">
        <f t="shared" ref="BB47:BB56" si="14">IF(AZ47=2,G47,0)</f>
        <v>0</v>
      </c>
      <c r="BC47" s="123">
        <f t="shared" ref="BC47:BC56" si="15">IF(AZ47=3,G47,0)</f>
        <v>0</v>
      </c>
      <c r="BD47" s="123">
        <f t="shared" ref="BD47:BD56" si="16">IF(AZ47=4,G47,0)</f>
        <v>0</v>
      </c>
      <c r="BE47" s="123">
        <f t="shared" ref="BE47:BE56" si="17">IF(AZ47=5,G47,0)</f>
        <v>0</v>
      </c>
      <c r="CZ47" s="123">
        <v>0</v>
      </c>
    </row>
    <row r="48" spans="1:104" x14ac:dyDescent="0.2">
      <c r="A48" s="151">
        <v>27</v>
      </c>
      <c r="B48" s="152" t="s">
        <v>142</v>
      </c>
      <c r="C48" s="153" t="s">
        <v>143</v>
      </c>
      <c r="D48" s="154" t="s">
        <v>73</v>
      </c>
      <c r="E48" s="155">
        <v>190.03</v>
      </c>
      <c r="F48" s="155">
        <v>0</v>
      </c>
      <c r="G48" s="156">
        <f t="shared" si="12"/>
        <v>0</v>
      </c>
      <c r="O48" s="150">
        <v>2</v>
      </c>
      <c r="AA48" s="123">
        <v>12</v>
      </c>
      <c r="AB48" s="123">
        <v>0</v>
      </c>
      <c r="AC48" s="123">
        <v>27</v>
      </c>
      <c r="AZ48" s="123">
        <v>1</v>
      </c>
      <c r="BA48" s="123">
        <f t="shared" si="13"/>
        <v>0</v>
      </c>
      <c r="BB48" s="123">
        <f t="shared" si="14"/>
        <v>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0</v>
      </c>
    </row>
    <row r="49" spans="1:104" x14ac:dyDescent="0.2">
      <c r="A49" s="151">
        <v>28</v>
      </c>
      <c r="B49" s="152" t="s">
        <v>144</v>
      </c>
      <c r="C49" s="153" t="s">
        <v>145</v>
      </c>
      <c r="D49" s="154" t="s">
        <v>78</v>
      </c>
      <c r="E49" s="155">
        <v>26</v>
      </c>
      <c r="F49" s="155">
        <v>0</v>
      </c>
      <c r="G49" s="156">
        <f t="shared" si="12"/>
        <v>0</v>
      </c>
      <c r="O49" s="150">
        <v>2</v>
      </c>
      <c r="AA49" s="123">
        <v>12</v>
      </c>
      <c r="AB49" s="123">
        <v>0</v>
      </c>
      <c r="AC49" s="123">
        <v>28</v>
      </c>
      <c r="AZ49" s="123">
        <v>1</v>
      </c>
      <c r="BA49" s="123">
        <f t="shared" si="13"/>
        <v>0</v>
      </c>
      <c r="BB49" s="123">
        <f t="shared" si="14"/>
        <v>0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0</v>
      </c>
    </row>
    <row r="50" spans="1:104" x14ac:dyDescent="0.2">
      <c r="A50" s="151">
        <v>29</v>
      </c>
      <c r="B50" s="152" t="s">
        <v>146</v>
      </c>
      <c r="C50" s="153" t="s">
        <v>147</v>
      </c>
      <c r="D50" s="154" t="s">
        <v>78</v>
      </c>
      <c r="E50" s="155">
        <v>53.18</v>
      </c>
      <c r="F50" s="155">
        <v>0</v>
      </c>
      <c r="G50" s="156">
        <f t="shared" si="12"/>
        <v>0</v>
      </c>
      <c r="O50" s="150">
        <v>2</v>
      </c>
      <c r="AA50" s="123">
        <v>12</v>
      </c>
      <c r="AB50" s="123">
        <v>0</v>
      </c>
      <c r="AC50" s="123">
        <v>29</v>
      </c>
      <c r="AZ50" s="123">
        <v>1</v>
      </c>
      <c r="BA50" s="123">
        <f t="shared" si="13"/>
        <v>0</v>
      </c>
      <c r="BB50" s="123">
        <f t="shared" si="14"/>
        <v>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0</v>
      </c>
    </row>
    <row r="51" spans="1:104" x14ac:dyDescent="0.2">
      <c r="A51" s="151">
        <v>30</v>
      </c>
      <c r="B51" s="152" t="s">
        <v>148</v>
      </c>
      <c r="C51" s="153" t="s">
        <v>149</v>
      </c>
      <c r="D51" s="154" t="s">
        <v>78</v>
      </c>
      <c r="E51" s="155">
        <v>212.72</v>
      </c>
      <c r="F51" s="155">
        <v>0</v>
      </c>
      <c r="G51" s="156">
        <f t="shared" si="12"/>
        <v>0</v>
      </c>
      <c r="O51" s="150">
        <v>2</v>
      </c>
      <c r="AA51" s="123">
        <v>12</v>
      </c>
      <c r="AB51" s="123">
        <v>0</v>
      </c>
      <c r="AC51" s="123">
        <v>30</v>
      </c>
      <c r="AZ51" s="123">
        <v>1</v>
      </c>
      <c r="BA51" s="123">
        <f t="shared" si="13"/>
        <v>0</v>
      </c>
      <c r="BB51" s="123">
        <f t="shared" si="14"/>
        <v>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0</v>
      </c>
    </row>
    <row r="52" spans="1:104" x14ac:dyDescent="0.2">
      <c r="A52" s="151">
        <v>31</v>
      </c>
      <c r="B52" s="152" t="s">
        <v>150</v>
      </c>
      <c r="C52" s="153" t="s">
        <v>151</v>
      </c>
      <c r="D52" s="154" t="s">
        <v>78</v>
      </c>
      <c r="E52" s="155">
        <v>53.18</v>
      </c>
      <c r="F52" s="155">
        <v>0</v>
      </c>
      <c r="G52" s="156">
        <f t="shared" si="12"/>
        <v>0</v>
      </c>
      <c r="O52" s="150">
        <v>2</v>
      </c>
      <c r="AA52" s="123">
        <v>12</v>
      </c>
      <c r="AB52" s="123">
        <v>0</v>
      </c>
      <c r="AC52" s="123">
        <v>31</v>
      </c>
      <c r="AZ52" s="123">
        <v>1</v>
      </c>
      <c r="BA52" s="123">
        <f t="shared" si="13"/>
        <v>0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0</v>
      </c>
    </row>
    <row r="53" spans="1:104" x14ac:dyDescent="0.2">
      <c r="A53" s="151">
        <v>32</v>
      </c>
      <c r="B53" s="152" t="s">
        <v>152</v>
      </c>
      <c r="C53" s="153" t="s">
        <v>153</v>
      </c>
      <c r="D53" s="154" t="s">
        <v>78</v>
      </c>
      <c r="E53" s="155">
        <v>1063.5999999999999</v>
      </c>
      <c r="F53" s="155">
        <v>0</v>
      </c>
      <c r="G53" s="156">
        <f t="shared" si="12"/>
        <v>0</v>
      </c>
      <c r="O53" s="150">
        <v>2</v>
      </c>
      <c r="AA53" s="123">
        <v>12</v>
      </c>
      <c r="AB53" s="123">
        <v>0</v>
      </c>
      <c r="AC53" s="123">
        <v>32</v>
      </c>
      <c r="AZ53" s="123">
        <v>1</v>
      </c>
      <c r="BA53" s="123">
        <f t="shared" si="13"/>
        <v>0</v>
      </c>
      <c r="BB53" s="123">
        <f t="shared" si="14"/>
        <v>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0</v>
      </c>
    </row>
    <row r="54" spans="1:104" x14ac:dyDescent="0.2">
      <c r="A54" s="151">
        <v>33</v>
      </c>
      <c r="B54" s="152" t="s">
        <v>154</v>
      </c>
      <c r="C54" s="153" t="s">
        <v>155</v>
      </c>
      <c r="D54" s="154" t="s">
        <v>78</v>
      </c>
      <c r="E54" s="155">
        <v>53.18</v>
      </c>
      <c r="F54" s="155">
        <v>0</v>
      </c>
      <c r="G54" s="156">
        <f t="shared" si="12"/>
        <v>0</v>
      </c>
      <c r="O54" s="150">
        <v>2</v>
      </c>
      <c r="AA54" s="123">
        <v>12</v>
      </c>
      <c r="AB54" s="123">
        <v>0</v>
      </c>
      <c r="AC54" s="123">
        <v>33</v>
      </c>
      <c r="AZ54" s="123">
        <v>1</v>
      </c>
      <c r="BA54" s="123">
        <f t="shared" si="13"/>
        <v>0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0</v>
      </c>
    </row>
    <row r="55" spans="1:104" x14ac:dyDescent="0.2">
      <c r="A55" s="151">
        <v>34</v>
      </c>
      <c r="B55" s="152" t="s">
        <v>156</v>
      </c>
      <c r="C55" s="153" t="s">
        <v>157</v>
      </c>
      <c r="D55" s="154" t="s">
        <v>78</v>
      </c>
      <c r="E55" s="155">
        <v>51</v>
      </c>
      <c r="F55" s="155">
        <v>0</v>
      </c>
      <c r="G55" s="156">
        <f t="shared" si="12"/>
        <v>0</v>
      </c>
      <c r="O55" s="150">
        <v>2</v>
      </c>
      <c r="AA55" s="123">
        <v>12</v>
      </c>
      <c r="AB55" s="123">
        <v>0</v>
      </c>
      <c r="AC55" s="123">
        <v>34</v>
      </c>
      <c r="AZ55" s="123">
        <v>1</v>
      </c>
      <c r="BA55" s="123">
        <f t="shared" si="13"/>
        <v>0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0</v>
      </c>
    </row>
    <row r="56" spans="1:104" x14ac:dyDescent="0.2">
      <c r="A56" s="151">
        <v>35</v>
      </c>
      <c r="B56" s="152" t="s">
        <v>158</v>
      </c>
      <c r="C56" s="153" t="s">
        <v>159</v>
      </c>
      <c r="D56" s="154" t="s">
        <v>78</v>
      </c>
      <c r="E56" s="155">
        <v>2.1800000000000002</v>
      </c>
      <c r="F56" s="155">
        <v>0</v>
      </c>
      <c r="G56" s="156">
        <f t="shared" si="12"/>
        <v>0</v>
      </c>
      <c r="O56" s="150">
        <v>2</v>
      </c>
      <c r="AA56" s="123">
        <v>12</v>
      </c>
      <c r="AB56" s="123">
        <v>0</v>
      </c>
      <c r="AC56" s="123">
        <v>35</v>
      </c>
      <c r="AZ56" s="123">
        <v>1</v>
      </c>
      <c r="BA56" s="123">
        <f t="shared" si="13"/>
        <v>0</v>
      </c>
      <c r="BB56" s="123">
        <f t="shared" si="14"/>
        <v>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0</v>
      </c>
    </row>
    <row r="57" spans="1:104" x14ac:dyDescent="0.2">
      <c r="A57" s="157"/>
      <c r="B57" s="158" t="s">
        <v>66</v>
      </c>
      <c r="C57" s="159" t="str">
        <f>CONCATENATE(B46," ",C46)</f>
        <v>97 Prorážení otvorů</v>
      </c>
      <c r="D57" s="157"/>
      <c r="E57" s="160"/>
      <c r="F57" s="160"/>
      <c r="G57" s="161">
        <f>SUM(G46:G56)</f>
        <v>0</v>
      </c>
      <c r="O57" s="150">
        <v>4</v>
      </c>
      <c r="BA57" s="162">
        <f>SUM(BA46:BA56)</f>
        <v>0</v>
      </c>
      <c r="BB57" s="162">
        <f>SUM(BB46:BB56)</f>
        <v>0</v>
      </c>
      <c r="BC57" s="162">
        <f>SUM(BC46:BC56)</f>
        <v>0</v>
      </c>
      <c r="BD57" s="162">
        <f>SUM(BD46:BD56)</f>
        <v>0</v>
      </c>
      <c r="BE57" s="162">
        <f>SUM(BE46:BE56)</f>
        <v>0</v>
      </c>
    </row>
    <row r="58" spans="1:104" x14ac:dyDescent="0.2">
      <c r="A58" s="143" t="s">
        <v>65</v>
      </c>
      <c r="B58" s="144" t="s">
        <v>160</v>
      </c>
      <c r="C58" s="145" t="s">
        <v>161</v>
      </c>
      <c r="D58" s="146"/>
      <c r="E58" s="147"/>
      <c r="F58" s="147"/>
      <c r="G58" s="148"/>
      <c r="H58" s="149"/>
      <c r="I58" s="149"/>
      <c r="O58" s="150">
        <v>1</v>
      </c>
    </row>
    <row r="59" spans="1:104" x14ac:dyDescent="0.2">
      <c r="A59" s="151">
        <v>36</v>
      </c>
      <c r="B59" s="152" t="s">
        <v>162</v>
      </c>
      <c r="C59" s="153" t="s">
        <v>163</v>
      </c>
      <c r="D59" s="154" t="s">
        <v>73</v>
      </c>
      <c r="E59" s="155">
        <v>12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36</v>
      </c>
      <c r="AZ59" s="123">
        <v>2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3.15E-3</v>
      </c>
    </row>
    <row r="60" spans="1:104" x14ac:dyDescent="0.2">
      <c r="A60" s="157"/>
      <c r="B60" s="158" t="s">
        <v>66</v>
      </c>
      <c r="C60" s="159" t="str">
        <f>CONCATENATE(B58," ",C58)</f>
        <v>711 Izolace proti vodě</v>
      </c>
      <c r="D60" s="157"/>
      <c r="E60" s="160"/>
      <c r="F60" s="160"/>
      <c r="G60" s="161">
        <f>SUM(G58:G59)</f>
        <v>0</v>
      </c>
      <c r="O60" s="150">
        <v>4</v>
      </c>
      <c r="BA60" s="162">
        <f>SUM(BA58:BA59)</f>
        <v>0</v>
      </c>
      <c r="BB60" s="162">
        <f>SUM(BB58:BB59)</f>
        <v>0</v>
      </c>
      <c r="BC60" s="162">
        <f>SUM(BC58:BC59)</f>
        <v>0</v>
      </c>
      <c r="BD60" s="162">
        <f>SUM(BD58:BD59)</f>
        <v>0</v>
      </c>
      <c r="BE60" s="162">
        <f>SUM(BE58:BE59)</f>
        <v>0</v>
      </c>
    </row>
    <row r="61" spans="1:104" x14ac:dyDescent="0.2">
      <c r="A61" s="143" t="s">
        <v>65</v>
      </c>
      <c r="B61" s="144" t="s">
        <v>164</v>
      </c>
      <c r="C61" s="145" t="s">
        <v>165</v>
      </c>
      <c r="D61" s="146"/>
      <c r="E61" s="147"/>
      <c r="F61" s="147"/>
      <c r="G61" s="148"/>
      <c r="H61" s="149"/>
      <c r="I61" s="149"/>
      <c r="O61" s="150">
        <v>1</v>
      </c>
    </row>
    <row r="62" spans="1:104" ht="22.5" x14ac:dyDescent="0.2">
      <c r="A62" s="151">
        <v>37</v>
      </c>
      <c r="B62" s="152" t="s">
        <v>166</v>
      </c>
      <c r="C62" s="153" t="s">
        <v>167</v>
      </c>
      <c r="D62" s="154" t="s">
        <v>111</v>
      </c>
      <c r="E62" s="155">
        <v>2</v>
      </c>
      <c r="F62" s="155">
        <v>0</v>
      </c>
      <c r="G62" s="156">
        <f t="shared" ref="G62:G71" si="18">E62*F62</f>
        <v>0</v>
      </c>
      <c r="O62" s="150">
        <v>2</v>
      </c>
      <c r="AA62" s="123">
        <v>12</v>
      </c>
      <c r="AB62" s="123">
        <v>0</v>
      </c>
      <c r="AC62" s="123">
        <v>37</v>
      </c>
      <c r="AZ62" s="123">
        <v>2</v>
      </c>
      <c r="BA62" s="123">
        <f t="shared" ref="BA62:BA71" si="19">IF(AZ62=1,G62,0)</f>
        <v>0</v>
      </c>
      <c r="BB62" s="123">
        <f t="shared" ref="BB62:BB71" si="20">IF(AZ62=2,G62,0)</f>
        <v>0</v>
      </c>
      <c r="BC62" s="123">
        <f t="shared" ref="BC62:BC71" si="21">IF(AZ62=3,G62,0)</f>
        <v>0</v>
      </c>
      <c r="BD62" s="123">
        <f t="shared" ref="BD62:BD71" si="22">IF(AZ62=4,G62,0)</f>
        <v>0</v>
      </c>
      <c r="BE62" s="123">
        <f t="shared" ref="BE62:BE71" si="23">IF(AZ62=5,G62,0)</f>
        <v>0</v>
      </c>
      <c r="CZ62" s="123">
        <v>1.7799999999999999E-3</v>
      </c>
    </row>
    <row r="63" spans="1:104" ht="22.5" x14ac:dyDescent="0.2">
      <c r="A63" s="151">
        <v>38</v>
      </c>
      <c r="B63" s="152" t="s">
        <v>168</v>
      </c>
      <c r="C63" s="153" t="s">
        <v>169</v>
      </c>
      <c r="D63" s="154" t="s">
        <v>111</v>
      </c>
      <c r="E63" s="155">
        <v>2</v>
      </c>
      <c r="F63" s="155">
        <v>0</v>
      </c>
      <c r="G63" s="156">
        <f t="shared" si="18"/>
        <v>0</v>
      </c>
      <c r="O63" s="150">
        <v>2</v>
      </c>
      <c r="AA63" s="123">
        <v>12</v>
      </c>
      <c r="AB63" s="123">
        <v>0</v>
      </c>
      <c r="AC63" s="123">
        <v>38</v>
      </c>
      <c r="AZ63" s="123">
        <v>2</v>
      </c>
      <c r="BA63" s="123">
        <f t="shared" si="19"/>
        <v>0</v>
      </c>
      <c r="BB63" s="123">
        <f t="shared" si="20"/>
        <v>0</v>
      </c>
      <c r="BC63" s="123">
        <f t="shared" si="21"/>
        <v>0</v>
      </c>
      <c r="BD63" s="123">
        <f t="shared" si="22"/>
        <v>0</v>
      </c>
      <c r="BE63" s="123">
        <f t="shared" si="23"/>
        <v>0</v>
      </c>
      <c r="CZ63" s="123">
        <v>1.7799999999999999E-3</v>
      </c>
    </row>
    <row r="64" spans="1:104" x14ac:dyDescent="0.2">
      <c r="A64" s="151">
        <v>39</v>
      </c>
      <c r="B64" s="152" t="s">
        <v>170</v>
      </c>
      <c r="C64" s="153" t="s">
        <v>171</v>
      </c>
      <c r="D64" s="154" t="s">
        <v>111</v>
      </c>
      <c r="E64" s="155">
        <v>2</v>
      </c>
      <c r="F64" s="155">
        <v>0</v>
      </c>
      <c r="G64" s="156">
        <f t="shared" si="18"/>
        <v>0</v>
      </c>
      <c r="O64" s="150">
        <v>2</v>
      </c>
      <c r="AA64" s="123">
        <v>12</v>
      </c>
      <c r="AB64" s="123">
        <v>1</v>
      </c>
      <c r="AC64" s="123">
        <v>39</v>
      </c>
      <c r="AZ64" s="123">
        <v>2</v>
      </c>
      <c r="BA64" s="123">
        <f t="shared" si="19"/>
        <v>0</v>
      </c>
      <c r="BB64" s="123">
        <f t="shared" si="20"/>
        <v>0</v>
      </c>
      <c r="BC64" s="123">
        <f t="shared" si="21"/>
        <v>0</v>
      </c>
      <c r="BD64" s="123">
        <f t="shared" si="22"/>
        <v>0</v>
      </c>
      <c r="BE64" s="123">
        <f t="shared" si="23"/>
        <v>0</v>
      </c>
      <c r="CZ64" s="123">
        <v>1.2999999999999999E-2</v>
      </c>
    </row>
    <row r="65" spans="1:104" x14ac:dyDescent="0.2">
      <c r="A65" s="151">
        <v>40</v>
      </c>
      <c r="B65" s="152" t="s">
        <v>172</v>
      </c>
      <c r="C65" s="153" t="s">
        <v>173</v>
      </c>
      <c r="D65" s="154" t="s">
        <v>111</v>
      </c>
      <c r="E65" s="155">
        <v>3</v>
      </c>
      <c r="F65" s="155">
        <v>0</v>
      </c>
      <c r="G65" s="156">
        <f t="shared" si="18"/>
        <v>0</v>
      </c>
      <c r="O65" s="150">
        <v>2</v>
      </c>
      <c r="AA65" s="123">
        <v>12</v>
      </c>
      <c r="AB65" s="123">
        <v>1</v>
      </c>
      <c r="AC65" s="123">
        <v>40</v>
      </c>
      <c r="AZ65" s="123">
        <v>2</v>
      </c>
      <c r="BA65" s="123">
        <f t="shared" si="19"/>
        <v>0</v>
      </c>
      <c r="BB65" s="123">
        <f t="shared" si="20"/>
        <v>0</v>
      </c>
      <c r="BC65" s="123">
        <f t="shared" si="21"/>
        <v>0</v>
      </c>
      <c r="BD65" s="123">
        <f t="shared" si="22"/>
        <v>0</v>
      </c>
      <c r="BE65" s="123">
        <f t="shared" si="23"/>
        <v>0</v>
      </c>
      <c r="CZ65" s="123">
        <v>1.0999999999999999E-2</v>
      </c>
    </row>
    <row r="66" spans="1:104" x14ac:dyDescent="0.2">
      <c r="A66" s="151">
        <v>41</v>
      </c>
      <c r="B66" s="152" t="s">
        <v>174</v>
      </c>
      <c r="C66" s="153" t="s">
        <v>175</v>
      </c>
      <c r="D66" s="154" t="s">
        <v>111</v>
      </c>
      <c r="E66" s="155">
        <v>28</v>
      </c>
      <c r="F66" s="155">
        <v>0</v>
      </c>
      <c r="G66" s="156">
        <f t="shared" si="18"/>
        <v>0</v>
      </c>
      <c r="O66" s="150">
        <v>2</v>
      </c>
      <c r="AA66" s="123">
        <v>12</v>
      </c>
      <c r="AB66" s="123">
        <v>0</v>
      </c>
      <c r="AC66" s="123">
        <v>41</v>
      </c>
      <c r="AZ66" s="123">
        <v>2</v>
      </c>
      <c r="BA66" s="123">
        <f t="shared" si="19"/>
        <v>0</v>
      </c>
      <c r="BB66" s="123">
        <f t="shared" si="20"/>
        <v>0</v>
      </c>
      <c r="BC66" s="123">
        <f t="shared" si="21"/>
        <v>0</v>
      </c>
      <c r="BD66" s="123">
        <f t="shared" si="22"/>
        <v>0</v>
      </c>
      <c r="BE66" s="123">
        <f t="shared" si="23"/>
        <v>0</v>
      </c>
      <c r="CZ66" s="123">
        <v>0</v>
      </c>
    </row>
    <row r="67" spans="1:104" x14ac:dyDescent="0.2">
      <c r="A67" s="151">
        <v>42</v>
      </c>
      <c r="B67" s="152" t="s">
        <v>176</v>
      </c>
      <c r="C67" s="153" t="s">
        <v>177</v>
      </c>
      <c r="D67" s="154" t="s">
        <v>111</v>
      </c>
      <c r="E67" s="155">
        <v>28</v>
      </c>
      <c r="F67" s="155">
        <v>0</v>
      </c>
      <c r="G67" s="156">
        <f t="shared" si="18"/>
        <v>0</v>
      </c>
      <c r="O67" s="150">
        <v>2</v>
      </c>
      <c r="AA67" s="123">
        <v>12</v>
      </c>
      <c r="AB67" s="123">
        <v>1</v>
      </c>
      <c r="AC67" s="123">
        <v>42</v>
      </c>
      <c r="AZ67" s="123">
        <v>2</v>
      </c>
      <c r="BA67" s="123">
        <f t="shared" si="19"/>
        <v>0</v>
      </c>
      <c r="BB67" s="123">
        <f t="shared" si="20"/>
        <v>0</v>
      </c>
      <c r="BC67" s="123">
        <f t="shared" si="21"/>
        <v>0</v>
      </c>
      <c r="BD67" s="123">
        <f t="shared" si="22"/>
        <v>0</v>
      </c>
      <c r="BE67" s="123">
        <f t="shared" si="23"/>
        <v>0</v>
      </c>
      <c r="CZ67" s="123">
        <v>7.5000000000000002E-4</v>
      </c>
    </row>
    <row r="68" spans="1:104" x14ac:dyDescent="0.2">
      <c r="A68" s="151">
        <v>43</v>
      </c>
      <c r="B68" s="152" t="s">
        <v>178</v>
      </c>
      <c r="C68" s="153" t="s">
        <v>179</v>
      </c>
      <c r="D68" s="154" t="s">
        <v>111</v>
      </c>
      <c r="E68" s="155">
        <v>28</v>
      </c>
      <c r="F68" s="155">
        <v>0</v>
      </c>
      <c r="G68" s="156">
        <f t="shared" si="18"/>
        <v>0</v>
      </c>
      <c r="O68" s="150">
        <v>2</v>
      </c>
      <c r="AA68" s="123">
        <v>12</v>
      </c>
      <c r="AB68" s="123">
        <v>0</v>
      </c>
      <c r="AC68" s="123">
        <v>43</v>
      </c>
      <c r="AZ68" s="123">
        <v>2</v>
      </c>
      <c r="BA68" s="123">
        <f t="shared" si="19"/>
        <v>0</v>
      </c>
      <c r="BB68" s="123">
        <f t="shared" si="20"/>
        <v>0</v>
      </c>
      <c r="BC68" s="123">
        <f t="shared" si="21"/>
        <v>0</v>
      </c>
      <c r="BD68" s="123">
        <f t="shared" si="22"/>
        <v>0</v>
      </c>
      <c r="BE68" s="123">
        <f t="shared" si="23"/>
        <v>0</v>
      </c>
      <c r="CZ68" s="123">
        <v>0</v>
      </c>
    </row>
    <row r="69" spans="1:104" x14ac:dyDescent="0.2">
      <c r="A69" s="151">
        <v>44</v>
      </c>
      <c r="B69" s="152" t="s">
        <v>180</v>
      </c>
      <c r="C69" s="153" t="s">
        <v>181</v>
      </c>
      <c r="D69" s="154" t="s">
        <v>111</v>
      </c>
      <c r="E69" s="155">
        <v>2</v>
      </c>
      <c r="F69" s="155">
        <v>0</v>
      </c>
      <c r="G69" s="156">
        <f t="shared" si="18"/>
        <v>0</v>
      </c>
      <c r="O69" s="150">
        <v>2</v>
      </c>
      <c r="AA69" s="123">
        <v>12</v>
      </c>
      <c r="AB69" s="123">
        <v>1</v>
      </c>
      <c r="AC69" s="123">
        <v>44</v>
      </c>
      <c r="AZ69" s="123">
        <v>2</v>
      </c>
      <c r="BA69" s="123">
        <f t="shared" si="19"/>
        <v>0</v>
      </c>
      <c r="BB69" s="123">
        <f t="shared" si="20"/>
        <v>0</v>
      </c>
      <c r="BC69" s="123">
        <f t="shared" si="21"/>
        <v>0</v>
      </c>
      <c r="BD69" s="123">
        <f t="shared" si="22"/>
        <v>0</v>
      </c>
      <c r="BE69" s="123">
        <f t="shared" si="23"/>
        <v>0</v>
      </c>
      <c r="CZ69" s="123">
        <v>2.1999999999999999E-2</v>
      </c>
    </row>
    <row r="70" spans="1:104" x14ac:dyDescent="0.2">
      <c r="A70" s="151">
        <v>45</v>
      </c>
      <c r="B70" s="152" t="s">
        <v>182</v>
      </c>
      <c r="C70" s="153" t="s">
        <v>183</v>
      </c>
      <c r="D70" s="154" t="s">
        <v>111</v>
      </c>
      <c r="E70" s="155">
        <v>5</v>
      </c>
      <c r="F70" s="155">
        <v>0</v>
      </c>
      <c r="G70" s="156">
        <f t="shared" si="18"/>
        <v>0</v>
      </c>
      <c r="O70" s="150">
        <v>2</v>
      </c>
      <c r="AA70" s="123">
        <v>12</v>
      </c>
      <c r="AB70" s="123">
        <v>1</v>
      </c>
      <c r="AC70" s="123">
        <v>45</v>
      </c>
      <c r="AZ70" s="123">
        <v>2</v>
      </c>
      <c r="BA70" s="123">
        <f t="shared" si="19"/>
        <v>0</v>
      </c>
      <c r="BB70" s="123">
        <f t="shared" si="20"/>
        <v>0</v>
      </c>
      <c r="BC70" s="123">
        <f t="shared" si="21"/>
        <v>0</v>
      </c>
      <c r="BD70" s="123">
        <f t="shared" si="22"/>
        <v>0</v>
      </c>
      <c r="BE70" s="123">
        <f t="shared" si="23"/>
        <v>0</v>
      </c>
      <c r="CZ70" s="123">
        <v>0.02</v>
      </c>
    </row>
    <row r="71" spans="1:104" x14ac:dyDescent="0.2">
      <c r="A71" s="151">
        <v>46</v>
      </c>
      <c r="B71" s="152" t="s">
        <v>184</v>
      </c>
      <c r="C71" s="153" t="s">
        <v>185</v>
      </c>
      <c r="D71" s="154" t="s">
        <v>111</v>
      </c>
      <c r="E71" s="155">
        <v>21</v>
      </c>
      <c r="F71" s="155">
        <v>0</v>
      </c>
      <c r="G71" s="156">
        <f t="shared" si="18"/>
        <v>0</v>
      </c>
      <c r="O71" s="150">
        <v>2</v>
      </c>
      <c r="AA71" s="123">
        <v>12</v>
      </c>
      <c r="AB71" s="123">
        <v>1</v>
      </c>
      <c r="AC71" s="123">
        <v>46</v>
      </c>
      <c r="AZ71" s="123">
        <v>2</v>
      </c>
      <c r="BA71" s="123">
        <f t="shared" si="19"/>
        <v>0</v>
      </c>
      <c r="BB71" s="123">
        <f t="shared" si="20"/>
        <v>0</v>
      </c>
      <c r="BC71" s="123">
        <f t="shared" si="21"/>
        <v>0</v>
      </c>
      <c r="BD71" s="123">
        <f t="shared" si="22"/>
        <v>0</v>
      </c>
      <c r="BE71" s="123">
        <f t="shared" si="23"/>
        <v>0</v>
      </c>
      <c r="CZ71" s="123">
        <v>1.6E-2</v>
      </c>
    </row>
    <row r="72" spans="1:104" x14ac:dyDescent="0.2">
      <c r="A72" s="157"/>
      <c r="B72" s="158" t="s">
        <v>66</v>
      </c>
      <c r="C72" s="159" t="str">
        <f>CONCATENATE(B61," ",C61)</f>
        <v>766 Konstrukce truhlářské</v>
      </c>
      <c r="D72" s="157"/>
      <c r="E72" s="160"/>
      <c r="F72" s="160"/>
      <c r="G72" s="161">
        <f>SUM(G61:G71)</f>
        <v>0</v>
      </c>
      <c r="O72" s="150">
        <v>4</v>
      </c>
      <c r="BA72" s="162">
        <f>SUM(BA61:BA71)</f>
        <v>0</v>
      </c>
      <c r="BB72" s="162">
        <f>SUM(BB61:BB71)</f>
        <v>0</v>
      </c>
      <c r="BC72" s="162">
        <f>SUM(BC61:BC71)</f>
        <v>0</v>
      </c>
      <c r="BD72" s="162">
        <f>SUM(BD61:BD71)</f>
        <v>0</v>
      </c>
      <c r="BE72" s="162">
        <f>SUM(BE61:BE71)</f>
        <v>0</v>
      </c>
    </row>
    <row r="73" spans="1:104" x14ac:dyDescent="0.2">
      <c r="A73" s="143" t="s">
        <v>65</v>
      </c>
      <c r="B73" s="144" t="s">
        <v>186</v>
      </c>
      <c r="C73" s="145" t="s">
        <v>187</v>
      </c>
      <c r="D73" s="146"/>
      <c r="E73" s="147"/>
      <c r="F73" s="147"/>
      <c r="G73" s="148"/>
      <c r="H73" s="149"/>
      <c r="I73" s="149"/>
      <c r="O73" s="150">
        <v>1</v>
      </c>
    </row>
    <row r="74" spans="1:104" x14ac:dyDescent="0.2">
      <c r="A74" s="151">
        <v>47</v>
      </c>
      <c r="B74" s="152" t="s">
        <v>188</v>
      </c>
      <c r="C74" s="153" t="s">
        <v>189</v>
      </c>
      <c r="D74" s="154" t="s">
        <v>73</v>
      </c>
      <c r="E74" s="155">
        <v>219</v>
      </c>
      <c r="F74" s="155">
        <v>0</v>
      </c>
      <c r="G74" s="156">
        <f>E74*F74</f>
        <v>0</v>
      </c>
      <c r="O74" s="150">
        <v>2</v>
      </c>
      <c r="AA74" s="123">
        <v>12</v>
      </c>
      <c r="AB74" s="123">
        <v>0</v>
      </c>
      <c r="AC74" s="123">
        <v>47</v>
      </c>
      <c r="AZ74" s="123">
        <v>2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6.4700000000000001E-3</v>
      </c>
    </row>
    <row r="75" spans="1:104" x14ac:dyDescent="0.2">
      <c r="A75" s="157"/>
      <c r="B75" s="158" t="s">
        <v>66</v>
      </c>
      <c r="C75" s="159" t="str">
        <f>CONCATENATE(B73," ",C73)</f>
        <v>767 Konstrukce zámečnické</v>
      </c>
      <c r="D75" s="157"/>
      <c r="E75" s="160"/>
      <c r="F75" s="160"/>
      <c r="G75" s="161">
        <f>SUM(G73:G74)</f>
        <v>0</v>
      </c>
      <c r="O75" s="150">
        <v>4</v>
      </c>
      <c r="BA75" s="162">
        <f>SUM(BA73:BA74)</f>
        <v>0</v>
      </c>
      <c r="BB75" s="162">
        <f>SUM(BB73:BB74)</f>
        <v>0</v>
      </c>
      <c r="BC75" s="162">
        <f>SUM(BC73:BC74)</f>
        <v>0</v>
      </c>
      <c r="BD75" s="162">
        <f>SUM(BD73:BD74)</f>
        <v>0</v>
      </c>
      <c r="BE75" s="162">
        <f>SUM(BE73:BE74)</f>
        <v>0</v>
      </c>
    </row>
    <row r="76" spans="1:104" x14ac:dyDescent="0.2">
      <c r="A76" s="143" t="s">
        <v>65</v>
      </c>
      <c r="B76" s="144" t="s">
        <v>190</v>
      </c>
      <c r="C76" s="145" t="s">
        <v>191</v>
      </c>
      <c r="D76" s="146"/>
      <c r="E76" s="147"/>
      <c r="F76" s="147"/>
      <c r="G76" s="148"/>
      <c r="H76" s="149"/>
      <c r="I76" s="149"/>
      <c r="O76" s="150">
        <v>1</v>
      </c>
    </row>
    <row r="77" spans="1:104" x14ac:dyDescent="0.2">
      <c r="A77" s="151">
        <v>48</v>
      </c>
      <c r="B77" s="152" t="s">
        <v>192</v>
      </c>
      <c r="C77" s="153" t="s">
        <v>193</v>
      </c>
      <c r="D77" s="154" t="s">
        <v>73</v>
      </c>
      <c r="E77" s="155">
        <v>44.2</v>
      </c>
      <c r="F77" s="155">
        <v>0</v>
      </c>
      <c r="G77" s="156">
        <f t="shared" ref="G77:G85" si="24">E77*F77</f>
        <v>0</v>
      </c>
      <c r="O77" s="150">
        <v>2</v>
      </c>
      <c r="AA77" s="123">
        <v>12</v>
      </c>
      <c r="AB77" s="123">
        <v>0</v>
      </c>
      <c r="AC77" s="123">
        <v>48</v>
      </c>
      <c r="AZ77" s="123">
        <v>2</v>
      </c>
      <c r="BA77" s="123">
        <f t="shared" ref="BA77:BA85" si="25">IF(AZ77=1,G77,0)</f>
        <v>0</v>
      </c>
      <c r="BB77" s="123">
        <f t="shared" ref="BB77:BB85" si="26">IF(AZ77=2,G77,0)</f>
        <v>0</v>
      </c>
      <c r="BC77" s="123">
        <f t="shared" ref="BC77:BC85" si="27">IF(AZ77=3,G77,0)</f>
        <v>0</v>
      </c>
      <c r="BD77" s="123">
        <f t="shared" ref="BD77:BD85" si="28">IF(AZ77=4,G77,0)</f>
        <v>0</v>
      </c>
      <c r="BE77" s="123">
        <f t="shared" ref="BE77:BE85" si="29">IF(AZ77=5,G77,0)</f>
        <v>0</v>
      </c>
      <c r="CZ77" s="123">
        <v>2.3999999999999998E-3</v>
      </c>
    </row>
    <row r="78" spans="1:104" x14ac:dyDescent="0.2">
      <c r="A78" s="151">
        <v>49</v>
      </c>
      <c r="B78" s="152" t="s">
        <v>194</v>
      </c>
      <c r="C78" s="153" t="s">
        <v>195</v>
      </c>
      <c r="D78" s="154" t="s">
        <v>89</v>
      </c>
      <c r="E78" s="155">
        <v>118.77</v>
      </c>
      <c r="F78" s="155">
        <v>0</v>
      </c>
      <c r="G78" s="156">
        <f t="shared" si="24"/>
        <v>0</v>
      </c>
      <c r="O78" s="150">
        <v>2</v>
      </c>
      <c r="AA78" s="123">
        <v>12</v>
      </c>
      <c r="AB78" s="123">
        <v>0</v>
      </c>
      <c r="AC78" s="123">
        <v>49</v>
      </c>
      <c r="AZ78" s="123">
        <v>2</v>
      </c>
      <c r="BA78" s="123">
        <f t="shared" si="25"/>
        <v>0</v>
      </c>
      <c r="BB78" s="123">
        <f t="shared" si="26"/>
        <v>0</v>
      </c>
      <c r="BC78" s="123">
        <f t="shared" si="27"/>
        <v>0</v>
      </c>
      <c r="BD78" s="123">
        <f t="shared" si="28"/>
        <v>0</v>
      </c>
      <c r="BE78" s="123">
        <f t="shared" si="29"/>
        <v>0</v>
      </c>
      <c r="CZ78" s="123">
        <v>6.0000000000000002E-5</v>
      </c>
    </row>
    <row r="79" spans="1:104" x14ac:dyDescent="0.2">
      <c r="A79" s="151">
        <v>50</v>
      </c>
      <c r="B79" s="152" t="s">
        <v>196</v>
      </c>
      <c r="C79" s="153" t="s">
        <v>197</v>
      </c>
      <c r="D79" s="154" t="s">
        <v>73</v>
      </c>
      <c r="E79" s="155">
        <v>44.2</v>
      </c>
      <c r="F79" s="155">
        <v>0</v>
      </c>
      <c r="G79" s="156">
        <f t="shared" si="24"/>
        <v>0</v>
      </c>
      <c r="O79" s="150">
        <v>2</v>
      </c>
      <c r="AA79" s="123">
        <v>12</v>
      </c>
      <c r="AB79" s="123">
        <v>0</v>
      </c>
      <c r="AC79" s="123">
        <v>50</v>
      </c>
      <c r="AZ79" s="123">
        <v>2</v>
      </c>
      <c r="BA79" s="123">
        <f t="shared" si="25"/>
        <v>0</v>
      </c>
      <c r="BB79" s="123">
        <f t="shared" si="26"/>
        <v>0</v>
      </c>
      <c r="BC79" s="123">
        <f t="shared" si="27"/>
        <v>0</v>
      </c>
      <c r="BD79" s="123">
        <f t="shared" si="28"/>
        <v>0</v>
      </c>
      <c r="BE79" s="123">
        <f t="shared" si="29"/>
        <v>0</v>
      </c>
      <c r="CZ79" s="123">
        <v>0</v>
      </c>
    </row>
    <row r="80" spans="1:104" x14ac:dyDescent="0.2">
      <c r="A80" s="151">
        <v>51</v>
      </c>
      <c r="B80" s="152" t="s">
        <v>198</v>
      </c>
      <c r="C80" s="153" t="s">
        <v>199</v>
      </c>
      <c r="D80" s="154" t="s">
        <v>73</v>
      </c>
      <c r="E80" s="155">
        <v>44.2</v>
      </c>
      <c r="F80" s="155">
        <v>0</v>
      </c>
      <c r="G80" s="156">
        <f t="shared" si="24"/>
        <v>0</v>
      </c>
      <c r="O80" s="150">
        <v>2</v>
      </c>
      <c r="AA80" s="123">
        <v>12</v>
      </c>
      <c r="AB80" s="123">
        <v>0</v>
      </c>
      <c r="AC80" s="123">
        <v>51</v>
      </c>
      <c r="AZ80" s="123">
        <v>2</v>
      </c>
      <c r="BA80" s="123">
        <f t="shared" si="25"/>
        <v>0</v>
      </c>
      <c r="BB80" s="123">
        <f t="shared" si="26"/>
        <v>0</v>
      </c>
      <c r="BC80" s="123">
        <f t="shared" si="27"/>
        <v>0</v>
      </c>
      <c r="BD80" s="123">
        <f t="shared" si="28"/>
        <v>0</v>
      </c>
      <c r="BE80" s="123">
        <f t="shared" si="29"/>
        <v>0</v>
      </c>
      <c r="CZ80" s="123">
        <v>8.0000000000000004E-4</v>
      </c>
    </row>
    <row r="81" spans="1:104" x14ac:dyDescent="0.2">
      <c r="A81" s="151">
        <v>52</v>
      </c>
      <c r="B81" s="152" t="s">
        <v>200</v>
      </c>
      <c r="C81" s="153" t="s">
        <v>201</v>
      </c>
      <c r="D81" s="154" t="s">
        <v>73</v>
      </c>
      <c r="E81" s="155">
        <v>48.62</v>
      </c>
      <c r="F81" s="155">
        <v>0</v>
      </c>
      <c r="G81" s="156">
        <f t="shared" si="24"/>
        <v>0</v>
      </c>
      <c r="O81" s="150">
        <v>2</v>
      </c>
      <c r="AA81" s="123">
        <v>12</v>
      </c>
      <c r="AB81" s="123">
        <v>1</v>
      </c>
      <c r="AC81" s="123">
        <v>52</v>
      </c>
      <c r="AZ81" s="123">
        <v>2</v>
      </c>
      <c r="BA81" s="123">
        <f t="shared" si="25"/>
        <v>0</v>
      </c>
      <c r="BB81" s="123">
        <f t="shared" si="26"/>
        <v>0</v>
      </c>
      <c r="BC81" s="123">
        <f t="shared" si="27"/>
        <v>0</v>
      </c>
      <c r="BD81" s="123">
        <f t="shared" si="28"/>
        <v>0</v>
      </c>
      <c r="BE81" s="123">
        <f t="shared" si="29"/>
        <v>0</v>
      </c>
      <c r="CZ81" s="123">
        <v>1.9199999999999998E-2</v>
      </c>
    </row>
    <row r="82" spans="1:104" x14ac:dyDescent="0.2">
      <c r="A82" s="151">
        <v>53</v>
      </c>
      <c r="B82" s="152" t="s">
        <v>202</v>
      </c>
      <c r="C82" s="153" t="s">
        <v>203</v>
      </c>
      <c r="D82" s="154" t="s">
        <v>89</v>
      </c>
      <c r="E82" s="155">
        <v>151</v>
      </c>
      <c r="F82" s="155">
        <v>0</v>
      </c>
      <c r="G82" s="156">
        <f t="shared" si="24"/>
        <v>0</v>
      </c>
      <c r="O82" s="150">
        <v>2</v>
      </c>
      <c r="AA82" s="123">
        <v>12</v>
      </c>
      <c r="AB82" s="123">
        <v>1</v>
      </c>
      <c r="AC82" s="123">
        <v>53</v>
      </c>
      <c r="AZ82" s="123">
        <v>2</v>
      </c>
      <c r="BA82" s="123">
        <f t="shared" si="25"/>
        <v>0</v>
      </c>
      <c r="BB82" s="123">
        <f t="shared" si="26"/>
        <v>0</v>
      </c>
      <c r="BC82" s="123">
        <f t="shared" si="27"/>
        <v>0</v>
      </c>
      <c r="BD82" s="123">
        <f t="shared" si="28"/>
        <v>0</v>
      </c>
      <c r="BE82" s="123">
        <f t="shared" si="29"/>
        <v>0</v>
      </c>
      <c r="CZ82" s="123">
        <v>2.2000000000000001E-4</v>
      </c>
    </row>
    <row r="83" spans="1:104" x14ac:dyDescent="0.2">
      <c r="A83" s="151">
        <v>54</v>
      </c>
      <c r="B83" s="152" t="s">
        <v>204</v>
      </c>
      <c r="C83" s="153" t="s">
        <v>205</v>
      </c>
      <c r="D83" s="154" t="s">
        <v>73</v>
      </c>
      <c r="E83" s="155">
        <v>316.51</v>
      </c>
      <c r="F83" s="155">
        <v>0</v>
      </c>
      <c r="G83" s="156">
        <f t="shared" si="24"/>
        <v>0</v>
      </c>
      <c r="O83" s="150">
        <v>2</v>
      </c>
      <c r="AA83" s="123">
        <v>12</v>
      </c>
      <c r="AB83" s="123">
        <v>1</v>
      </c>
      <c r="AC83" s="123">
        <v>54</v>
      </c>
      <c r="AZ83" s="123">
        <v>2</v>
      </c>
      <c r="BA83" s="123">
        <f t="shared" si="25"/>
        <v>0</v>
      </c>
      <c r="BB83" s="123">
        <f t="shared" si="26"/>
        <v>0</v>
      </c>
      <c r="BC83" s="123">
        <f t="shared" si="27"/>
        <v>0</v>
      </c>
      <c r="BD83" s="123">
        <f t="shared" si="28"/>
        <v>0</v>
      </c>
      <c r="BE83" s="123">
        <f t="shared" si="29"/>
        <v>0</v>
      </c>
      <c r="CZ83" s="123">
        <v>1.0999999999999999E-2</v>
      </c>
    </row>
    <row r="84" spans="1:104" x14ac:dyDescent="0.2">
      <c r="A84" s="151">
        <v>55</v>
      </c>
      <c r="B84" s="152" t="s">
        <v>206</v>
      </c>
      <c r="C84" s="153" t="s">
        <v>207</v>
      </c>
      <c r="D84" s="154" t="s">
        <v>78</v>
      </c>
      <c r="E84" s="155">
        <v>1.6</v>
      </c>
      <c r="F84" s="155">
        <v>0</v>
      </c>
      <c r="G84" s="156">
        <f t="shared" si="24"/>
        <v>0</v>
      </c>
      <c r="O84" s="150">
        <v>2</v>
      </c>
      <c r="AA84" s="123">
        <v>12</v>
      </c>
      <c r="AB84" s="123">
        <v>0</v>
      </c>
      <c r="AC84" s="123">
        <v>55</v>
      </c>
      <c r="AZ84" s="123">
        <v>2</v>
      </c>
      <c r="BA84" s="123">
        <f t="shared" si="25"/>
        <v>0</v>
      </c>
      <c r="BB84" s="123">
        <f t="shared" si="26"/>
        <v>0</v>
      </c>
      <c r="BC84" s="123">
        <f t="shared" si="27"/>
        <v>0</v>
      </c>
      <c r="BD84" s="123">
        <f t="shared" si="28"/>
        <v>0</v>
      </c>
      <c r="BE84" s="123">
        <f t="shared" si="29"/>
        <v>0</v>
      </c>
      <c r="CZ84" s="123">
        <v>0</v>
      </c>
    </row>
    <row r="85" spans="1:104" x14ac:dyDescent="0.2">
      <c r="A85" s="151">
        <v>56</v>
      </c>
      <c r="B85" s="152" t="s">
        <v>208</v>
      </c>
      <c r="C85" s="153" t="s">
        <v>209</v>
      </c>
      <c r="D85" s="154" t="s">
        <v>111</v>
      </c>
      <c r="E85" s="155">
        <v>124</v>
      </c>
      <c r="F85" s="155">
        <v>0</v>
      </c>
      <c r="G85" s="156">
        <f t="shared" si="24"/>
        <v>0</v>
      </c>
      <c r="O85" s="150">
        <v>2</v>
      </c>
      <c r="AA85" s="123">
        <v>12</v>
      </c>
      <c r="AB85" s="123">
        <v>1</v>
      </c>
      <c r="AC85" s="123">
        <v>56</v>
      </c>
      <c r="AZ85" s="123">
        <v>2</v>
      </c>
      <c r="BA85" s="123">
        <f t="shared" si="25"/>
        <v>0</v>
      </c>
      <c r="BB85" s="123">
        <f t="shared" si="26"/>
        <v>0</v>
      </c>
      <c r="BC85" s="123">
        <f t="shared" si="27"/>
        <v>0</v>
      </c>
      <c r="BD85" s="123">
        <f t="shared" si="28"/>
        <v>0</v>
      </c>
      <c r="BE85" s="123">
        <f t="shared" si="29"/>
        <v>0</v>
      </c>
      <c r="CZ85" s="123">
        <v>5.0000000000000002E-5</v>
      </c>
    </row>
    <row r="86" spans="1:104" x14ac:dyDescent="0.2">
      <c r="A86" s="157"/>
      <c r="B86" s="158" t="s">
        <v>66</v>
      </c>
      <c r="C86" s="159" t="str">
        <f>CONCATENATE(B76," ",C76)</f>
        <v>771 Podlahy z dlaždic a obklady</v>
      </c>
      <c r="D86" s="157"/>
      <c r="E86" s="160"/>
      <c r="F86" s="160"/>
      <c r="G86" s="161">
        <f>SUM(G76:G85)</f>
        <v>0</v>
      </c>
      <c r="O86" s="150">
        <v>4</v>
      </c>
      <c r="BA86" s="162">
        <f>SUM(BA76:BA85)</f>
        <v>0</v>
      </c>
      <c r="BB86" s="162">
        <f>SUM(BB76:BB85)</f>
        <v>0</v>
      </c>
      <c r="BC86" s="162">
        <f>SUM(BC76:BC85)</f>
        <v>0</v>
      </c>
      <c r="BD86" s="162">
        <f>SUM(BD76:BD85)</f>
        <v>0</v>
      </c>
      <c r="BE86" s="162">
        <f>SUM(BE76:BE85)</f>
        <v>0</v>
      </c>
    </row>
    <row r="87" spans="1:104" x14ac:dyDescent="0.2">
      <c r="A87" s="124"/>
      <c r="B87" s="124"/>
      <c r="C87" s="124"/>
      <c r="D87" s="124"/>
      <c r="E87" s="124"/>
      <c r="F87" s="124"/>
      <c r="G87" s="124"/>
    </row>
    <row r="88" spans="1:104" x14ac:dyDescent="0.2">
      <c r="E88" s="123"/>
    </row>
    <row r="89" spans="1:104" x14ac:dyDescent="0.2">
      <c r="E89" s="123"/>
    </row>
    <row r="90" spans="1:104" x14ac:dyDescent="0.2">
      <c r="E90" s="123"/>
    </row>
    <row r="91" spans="1:104" x14ac:dyDescent="0.2">
      <c r="E91" s="123"/>
    </row>
    <row r="92" spans="1:104" x14ac:dyDescent="0.2">
      <c r="E92" s="123"/>
    </row>
    <row r="93" spans="1:104" x14ac:dyDescent="0.2">
      <c r="E93" s="123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A110" s="163"/>
      <c r="B110" s="163"/>
      <c r="C110" s="163"/>
      <c r="D110" s="163"/>
      <c r="E110" s="163"/>
      <c r="F110" s="163"/>
      <c r="G110" s="163"/>
    </row>
    <row r="111" spans="1:7" x14ac:dyDescent="0.2">
      <c r="A111" s="163"/>
      <c r="B111" s="163"/>
      <c r="C111" s="163"/>
      <c r="D111" s="163"/>
      <c r="E111" s="163"/>
      <c r="F111" s="163"/>
      <c r="G111" s="163"/>
    </row>
    <row r="112" spans="1:7" x14ac:dyDescent="0.2">
      <c r="A112" s="163"/>
      <c r="B112" s="163"/>
      <c r="C112" s="163"/>
      <c r="D112" s="163"/>
      <c r="E112" s="163"/>
      <c r="F112" s="163"/>
      <c r="G112" s="163"/>
    </row>
    <row r="113" spans="1:7" x14ac:dyDescent="0.2">
      <c r="A113" s="163"/>
      <c r="B113" s="163"/>
      <c r="C113" s="163"/>
      <c r="D113" s="163"/>
      <c r="E113" s="163"/>
      <c r="F113" s="163"/>
      <c r="G113" s="16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E126" s="123"/>
    </row>
    <row r="127" spans="1:7" x14ac:dyDescent="0.2">
      <c r="E127" s="123"/>
    </row>
    <row r="128" spans="1:7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A145" s="164"/>
      <c r="B145" s="164"/>
    </row>
    <row r="146" spans="1:7" x14ac:dyDescent="0.2">
      <c r="A146" s="163"/>
      <c r="B146" s="163"/>
      <c r="C146" s="166"/>
      <c r="D146" s="166"/>
      <c r="E146" s="167"/>
      <c r="F146" s="166"/>
      <c r="G146" s="168"/>
    </row>
    <row r="147" spans="1:7" x14ac:dyDescent="0.2">
      <c r="A147" s="169"/>
      <c r="B147" s="169"/>
      <c r="C147" s="163"/>
      <c r="D147" s="163"/>
      <c r="E147" s="170"/>
      <c r="F147" s="163"/>
      <c r="G147" s="163"/>
    </row>
    <row r="148" spans="1:7" x14ac:dyDescent="0.2">
      <c r="A148" s="163"/>
      <c r="B148" s="163"/>
      <c r="C148" s="163"/>
      <c r="D148" s="163"/>
      <c r="E148" s="170"/>
      <c r="F148" s="163"/>
      <c r="G148" s="163"/>
    </row>
    <row r="149" spans="1:7" x14ac:dyDescent="0.2">
      <c r="A149" s="163"/>
      <c r="B149" s="163"/>
      <c r="C149" s="163"/>
      <c r="D149" s="163"/>
      <c r="E149" s="170"/>
      <c r="F149" s="163"/>
      <c r="G149" s="163"/>
    </row>
    <row r="150" spans="1:7" x14ac:dyDescent="0.2">
      <c r="A150" s="163"/>
      <c r="B150" s="163"/>
      <c r="C150" s="163"/>
      <c r="D150" s="163"/>
      <c r="E150" s="170"/>
      <c r="F150" s="163"/>
      <c r="G150" s="163"/>
    </row>
    <row r="151" spans="1:7" x14ac:dyDescent="0.2">
      <c r="A151" s="163"/>
      <c r="B151" s="163"/>
      <c r="C151" s="163"/>
      <c r="D151" s="163"/>
      <c r="E151" s="170"/>
      <c r="F151" s="163"/>
      <c r="G151" s="163"/>
    </row>
    <row r="152" spans="1:7" x14ac:dyDescent="0.2">
      <c r="A152" s="163"/>
      <c r="B152" s="163"/>
      <c r="C152" s="163"/>
      <c r="D152" s="163"/>
      <c r="E152" s="170"/>
      <c r="F152" s="163"/>
      <c r="G152" s="163"/>
    </row>
    <row r="153" spans="1:7" x14ac:dyDescent="0.2">
      <c r="A153" s="163"/>
      <c r="B153" s="163"/>
      <c r="C153" s="163"/>
      <c r="D153" s="163"/>
      <c r="E153" s="170"/>
      <c r="F153" s="163"/>
      <c r="G153" s="163"/>
    </row>
    <row r="154" spans="1:7" x14ac:dyDescent="0.2">
      <c r="A154" s="163"/>
      <c r="B154" s="163"/>
      <c r="C154" s="163"/>
      <c r="D154" s="163"/>
      <c r="E154" s="170"/>
      <c r="F154" s="163"/>
      <c r="G154" s="163"/>
    </row>
    <row r="155" spans="1:7" x14ac:dyDescent="0.2">
      <c r="A155" s="163"/>
      <c r="B155" s="163"/>
      <c r="C155" s="163"/>
      <c r="D155" s="163"/>
      <c r="E155" s="170"/>
      <c r="F155" s="163"/>
      <c r="G155" s="163"/>
    </row>
    <row r="156" spans="1:7" x14ac:dyDescent="0.2">
      <c r="A156" s="163"/>
      <c r="B156" s="163"/>
      <c r="C156" s="163"/>
      <c r="D156" s="163"/>
      <c r="E156" s="170"/>
      <c r="F156" s="163"/>
      <c r="G156" s="163"/>
    </row>
    <row r="157" spans="1:7" x14ac:dyDescent="0.2">
      <c r="A157" s="163"/>
      <c r="B157" s="163"/>
      <c r="C157" s="163"/>
      <c r="D157" s="163"/>
      <c r="E157" s="170"/>
      <c r="F157" s="163"/>
      <c r="G157" s="163"/>
    </row>
    <row r="158" spans="1:7" x14ac:dyDescent="0.2">
      <c r="A158" s="163"/>
      <c r="B158" s="163"/>
      <c r="C158" s="163"/>
      <c r="D158" s="163"/>
      <c r="E158" s="170"/>
      <c r="F158" s="163"/>
      <c r="G158" s="163"/>
    </row>
    <row r="159" spans="1:7" x14ac:dyDescent="0.2">
      <c r="A159" s="163"/>
      <c r="B159" s="163"/>
      <c r="C159" s="163"/>
      <c r="D159" s="163"/>
      <c r="E159" s="170"/>
      <c r="F159" s="163"/>
      <c r="G159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2013-10-21T02:26:42Z</dcterms:created>
  <dcterms:modified xsi:type="dcterms:W3CDTF">2013-10-21T02:38:14Z</dcterms:modified>
</cp:coreProperties>
</file>